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19416" windowHeight="1041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B288" i="9" s="1"/>
  <c r="F288" i="9"/>
  <c r="F287" i="9"/>
  <c r="F286" i="9"/>
  <c r="H285" i="9"/>
  <c r="G285" i="9"/>
  <c r="E285" i="9" s="1"/>
  <c r="B285" i="9" s="1"/>
  <c r="F285" i="9"/>
  <c r="H284" i="9"/>
  <c r="G284" i="9"/>
  <c r="F284" i="9"/>
  <c r="H283" i="9"/>
  <c r="G283" i="9"/>
  <c r="E283" i="9" s="1"/>
  <c r="B283" i="9" s="1"/>
  <c r="F283" i="9"/>
  <c r="F282" i="9"/>
  <c r="H281" i="9"/>
  <c r="E281" i="9" s="1"/>
  <c r="B281" i="9" s="1"/>
  <c r="G281" i="9"/>
  <c r="F281" i="9"/>
  <c r="F275" i="9" s="1"/>
  <c r="H280" i="9"/>
  <c r="G280" i="9"/>
  <c r="F280" i="9"/>
  <c r="H279" i="9"/>
  <c r="G279" i="9"/>
  <c r="F279" i="9"/>
  <c r="F278" i="9"/>
  <c r="F277" i="9"/>
  <c r="F276" i="9"/>
  <c r="L274" i="9"/>
  <c r="F274" i="9" s="1"/>
  <c r="H274" i="9"/>
  <c r="I273" i="9"/>
  <c r="H273" i="9"/>
  <c r="F273" i="9"/>
  <c r="E272" i="9"/>
  <c r="M271" i="9"/>
  <c r="L271" i="9"/>
  <c r="F271" i="9" s="1"/>
  <c r="B271" i="9" s="1"/>
  <c r="E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M265" i="9"/>
  <c r="L265" i="9"/>
  <c r="F265" i="9"/>
  <c r="B265" i="9" s="1"/>
  <c r="E265" i="9"/>
  <c r="M264" i="9"/>
  <c r="L264" i="9"/>
  <c r="F264" i="9" s="1"/>
  <c r="E264" i="9"/>
  <c r="B264" i="9" s="1"/>
  <c r="M263" i="9"/>
  <c r="F263" i="9" s="1"/>
  <c r="L263" i="9"/>
  <c r="E263" i="9"/>
  <c r="B263" i="9"/>
  <c r="M262" i="9"/>
  <c r="L262" i="9"/>
  <c r="F262" i="9" s="1"/>
  <c r="E262" i="9"/>
  <c r="M261" i="9"/>
  <c r="L261" i="9"/>
  <c r="F261" i="9"/>
  <c r="B261" i="9" s="1"/>
  <c r="E261" i="9"/>
  <c r="M260" i="9"/>
  <c r="L260" i="9"/>
  <c r="F260" i="9" s="1"/>
  <c r="E260" i="9"/>
  <c r="B260" i="9" s="1"/>
  <c r="M259" i="9"/>
  <c r="F259" i="9" s="1"/>
  <c r="L259" i="9"/>
  <c r="E259" i="9"/>
  <c r="B259" i="9"/>
  <c r="M258" i="9"/>
  <c r="L258" i="9"/>
  <c r="F258" i="9" s="1"/>
  <c r="E258" i="9"/>
  <c r="M257" i="9"/>
  <c r="L257" i="9"/>
  <c r="F257" i="9"/>
  <c r="B257" i="9" s="1"/>
  <c r="E257" i="9"/>
  <c r="M256" i="9"/>
  <c r="L256" i="9"/>
  <c r="F256" i="9" s="1"/>
  <c r="E256" i="9"/>
  <c r="B256" i="9" s="1"/>
  <c r="M255" i="9"/>
  <c r="L255" i="9"/>
  <c r="F255" i="9" s="1"/>
  <c r="B255" i="9" s="1"/>
  <c r="E255" i="9"/>
  <c r="M254" i="9"/>
  <c r="L254" i="9"/>
  <c r="F254" i="9" s="1"/>
  <c r="E254" i="9"/>
  <c r="M253" i="9"/>
  <c r="L253" i="9"/>
  <c r="F253" i="9"/>
  <c r="B253" i="9" s="1"/>
  <c r="E253" i="9"/>
  <c r="M252" i="9"/>
  <c r="L252" i="9"/>
  <c r="F252" i="9" s="1"/>
  <c r="E252" i="9"/>
  <c r="B252" i="9" s="1"/>
  <c r="M251" i="9"/>
  <c r="F251" i="9" s="1"/>
  <c r="L251" i="9"/>
  <c r="E251" i="9"/>
  <c r="B251" i="9"/>
  <c r="M250" i="9"/>
  <c r="L250" i="9"/>
  <c r="F250" i="9" s="1"/>
  <c r="E250" i="9"/>
  <c r="M249" i="9"/>
  <c r="L249" i="9"/>
  <c r="F249" i="9"/>
  <c r="B249" i="9" s="1"/>
  <c r="E249" i="9"/>
  <c r="M248" i="9"/>
  <c r="L248" i="9"/>
  <c r="F248" i="9" s="1"/>
  <c r="E248" i="9"/>
  <c r="B248" i="9" s="1"/>
  <c r="M247" i="9"/>
  <c r="F247" i="9" s="1"/>
  <c r="L247" i="9"/>
  <c r="E247" i="9"/>
  <c r="B247" i="9"/>
  <c r="M246" i="9"/>
  <c r="L246" i="9"/>
  <c r="F246" i="9" s="1"/>
  <c r="E246" i="9"/>
  <c r="M245" i="9"/>
  <c r="L245" i="9"/>
  <c r="F245" i="9"/>
  <c r="B245" i="9" s="1"/>
  <c r="E245" i="9"/>
  <c r="M244" i="9"/>
  <c r="L244" i="9"/>
  <c r="F244" i="9" s="1"/>
  <c r="E244" i="9"/>
  <c r="B244" i="9" s="1"/>
  <c r="M243" i="9"/>
  <c r="F243" i="9" s="1"/>
  <c r="L243" i="9"/>
  <c r="E243" i="9"/>
  <c r="B243" i="9"/>
  <c r="M242" i="9"/>
  <c r="L242" i="9"/>
  <c r="F242" i="9" s="1"/>
  <c r="E242" i="9"/>
  <c r="M241" i="9"/>
  <c r="L241" i="9"/>
  <c r="F241" i="9"/>
  <c r="B241" i="9" s="1"/>
  <c r="E241" i="9"/>
  <c r="M240" i="9"/>
  <c r="L240" i="9"/>
  <c r="F240" i="9" s="1"/>
  <c r="E240" i="9"/>
  <c r="B240" i="9" s="1"/>
  <c r="M239" i="9"/>
  <c r="F239" i="9" s="1"/>
  <c r="L239" i="9"/>
  <c r="E239" i="9"/>
  <c r="B239" i="9"/>
  <c r="M238" i="9"/>
  <c r="L238" i="9"/>
  <c r="F238" i="9" s="1"/>
  <c r="E238" i="9"/>
  <c r="M237" i="9"/>
  <c r="L237" i="9"/>
  <c r="F237" i="9"/>
  <c r="B237" i="9" s="1"/>
  <c r="E237" i="9"/>
  <c r="M236" i="9"/>
  <c r="L236" i="9"/>
  <c r="F236" i="9" s="1"/>
  <c r="E236" i="9"/>
  <c r="B236" i="9" s="1"/>
  <c r="M235" i="9"/>
  <c r="L235" i="9"/>
  <c r="F235" i="9" s="1"/>
  <c r="E235" i="9"/>
  <c r="B235" i="9"/>
  <c r="M234" i="9"/>
  <c r="L234" i="9"/>
  <c r="F234" i="9" s="1"/>
  <c r="E234" i="9"/>
  <c r="M233" i="9"/>
  <c r="L233" i="9"/>
  <c r="F233" i="9"/>
  <c r="B233" i="9" s="1"/>
  <c r="E233" i="9"/>
  <c r="M232" i="9"/>
  <c r="L232" i="9"/>
  <c r="F232" i="9" s="1"/>
  <c r="E232" i="9"/>
  <c r="B232" i="9" s="1"/>
  <c r="M231" i="9"/>
  <c r="F231" i="9" s="1"/>
  <c r="L231" i="9"/>
  <c r="E231" i="9"/>
  <c r="B231" i="9"/>
  <c r="M230" i="9"/>
  <c r="L230" i="9"/>
  <c r="F230" i="9" s="1"/>
  <c r="E230" i="9"/>
  <c r="M229" i="9"/>
  <c r="L229" i="9"/>
  <c r="F229" i="9"/>
  <c r="B229" i="9" s="1"/>
  <c r="E229" i="9"/>
  <c r="M228" i="9"/>
  <c r="L228" i="9"/>
  <c r="F228" i="9" s="1"/>
  <c r="E228" i="9"/>
  <c r="B228" i="9" s="1"/>
  <c r="M227" i="9"/>
  <c r="L227" i="9"/>
  <c r="F227" i="9" s="1"/>
  <c r="E227" i="9"/>
  <c r="B227" i="9"/>
  <c r="M226" i="9"/>
  <c r="L226" i="9"/>
  <c r="F226" i="9" s="1"/>
  <c r="E226" i="9"/>
  <c r="H225" i="9"/>
  <c r="G225" i="9"/>
  <c r="F225" i="9"/>
  <c r="E225" i="9"/>
  <c r="M224" i="9"/>
  <c r="L224" i="9"/>
  <c r="F224" i="9" s="1"/>
  <c r="E224" i="9"/>
  <c r="B224" i="9" s="1"/>
  <c r="M223" i="9"/>
  <c r="L223" i="9"/>
  <c r="F223" i="9" s="1"/>
  <c r="B223" i="9" s="1"/>
  <c r="E223" i="9"/>
  <c r="M222" i="9"/>
  <c r="L222" i="9"/>
  <c r="E222" i="9"/>
  <c r="M221" i="9"/>
  <c r="L221" i="9"/>
  <c r="F221" i="9"/>
  <c r="E221" i="9"/>
  <c r="M220" i="9"/>
  <c r="L220" i="9"/>
  <c r="E220" i="9"/>
  <c r="M219" i="9"/>
  <c r="L219" i="9"/>
  <c r="E219" i="9"/>
  <c r="M218" i="9"/>
  <c r="L218" i="9"/>
  <c r="E218" i="9"/>
  <c r="M217" i="9"/>
  <c r="L217" i="9"/>
  <c r="E217" i="9"/>
  <c r="M216" i="9"/>
  <c r="L216" i="9"/>
  <c r="E216" i="9"/>
  <c r="M215" i="9"/>
  <c r="L215" i="9"/>
  <c r="F215" i="9" s="1"/>
  <c r="B215" i="9" s="1"/>
  <c r="E215" i="9"/>
  <c r="M214" i="9"/>
  <c r="L214" i="9"/>
  <c r="F214" i="9" s="1"/>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E95" i="9" s="1"/>
  <c r="B95" i="9" s="1"/>
  <c r="F95" i="9"/>
  <c r="H94" i="9"/>
  <c r="G94" i="9"/>
  <c r="F94" i="9"/>
  <c r="H93" i="9"/>
  <c r="G93" i="9"/>
  <c r="E93" i="9" s="1"/>
  <c r="B93" i="9" s="1"/>
  <c r="F93" i="9"/>
  <c r="H92" i="9"/>
  <c r="E92" i="9" s="1"/>
  <c r="B92" i="9" s="1"/>
  <c r="G92" i="9"/>
  <c r="F92" i="9"/>
  <c r="H91" i="9"/>
  <c r="G91" i="9"/>
  <c r="E91" i="9" s="1"/>
  <c r="B91" i="9" s="1"/>
  <c r="F91" i="9"/>
  <c r="H90" i="9"/>
  <c r="G90" i="9"/>
  <c r="F90" i="9"/>
  <c r="H89" i="9"/>
  <c r="G89" i="9"/>
  <c r="E89" i="9" s="1"/>
  <c r="B89" i="9" s="1"/>
  <c r="F89" i="9"/>
  <c r="H88" i="9"/>
  <c r="E88" i="9" s="1"/>
  <c r="B88" i="9" s="1"/>
  <c r="G88" i="9"/>
  <c r="F88" i="9"/>
  <c r="H87" i="9"/>
  <c r="G87" i="9"/>
  <c r="E87" i="9" s="1"/>
  <c r="B87" i="9" s="1"/>
  <c r="F87" i="9"/>
  <c r="H86" i="9"/>
  <c r="G86" i="9"/>
  <c r="F86" i="9"/>
  <c r="H85" i="9"/>
  <c r="G85" i="9"/>
  <c r="E85" i="9" s="1"/>
  <c r="B85" i="9" s="1"/>
  <c r="F85" i="9"/>
  <c r="H84" i="9"/>
  <c r="E84" i="9" s="1"/>
  <c r="B84" i="9" s="1"/>
  <c r="G84" i="9"/>
  <c r="F84" i="9"/>
  <c r="H83" i="9"/>
  <c r="G83" i="9"/>
  <c r="E83" i="9" s="1"/>
  <c r="B83" i="9" s="1"/>
  <c r="F83" i="9"/>
  <c r="H82" i="9"/>
  <c r="G82" i="9"/>
  <c r="F82" i="9"/>
  <c r="H81" i="9"/>
  <c r="G81" i="9"/>
  <c r="E81" i="9" s="1"/>
  <c r="B81" i="9" s="1"/>
  <c r="F81" i="9"/>
  <c r="H80" i="9"/>
  <c r="E80" i="9" s="1"/>
  <c r="B80" i="9" s="1"/>
  <c r="G80" i="9"/>
  <c r="F80" i="9"/>
  <c r="H79" i="9"/>
  <c r="G79" i="9"/>
  <c r="E79" i="9" s="1"/>
  <c r="B79" i="9" s="1"/>
  <c r="F79" i="9"/>
  <c r="H78" i="9"/>
  <c r="G78" i="9"/>
  <c r="F78" i="9"/>
  <c r="H77" i="9"/>
  <c r="G77" i="9"/>
  <c r="E77" i="9" s="1"/>
  <c r="B77" i="9" s="1"/>
  <c r="F77" i="9"/>
  <c r="H76" i="9"/>
  <c r="E76" i="9" s="1"/>
  <c r="B76" i="9" s="1"/>
  <c r="G76" i="9"/>
  <c r="F76" i="9"/>
  <c r="H75" i="9"/>
  <c r="G75" i="9"/>
  <c r="E75" i="9" s="1"/>
  <c r="B75" i="9" s="1"/>
  <c r="F75" i="9"/>
  <c r="H74" i="9"/>
  <c r="G74" i="9"/>
  <c r="F74" i="9"/>
  <c r="H73" i="9"/>
  <c r="G73" i="9"/>
  <c r="E73" i="9" s="1"/>
  <c r="B73" i="9" s="1"/>
  <c r="F73" i="9"/>
  <c r="H72" i="9"/>
  <c r="E72" i="9" s="1"/>
  <c r="B72" i="9" s="1"/>
  <c r="G72" i="9"/>
  <c r="F72" i="9"/>
  <c r="H71" i="9"/>
  <c r="G71" i="9"/>
  <c r="E71" i="9" s="1"/>
  <c r="B71" i="9" s="1"/>
  <c r="F71" i="9"/>
  <c r="H70" i="9"/>
  <c r="G70" i="9"/>
  <c r="F70" i="9"/>
  <c r="H69" i="9"/>
  <c r="G69" i="9"/>
  <c r="E69" i="9" s="1"/>
  <c r="B69" i="9" s="1"/>
  <c r="F69" i="9"/>
  <c r="H68" i="9"/>
  <c r="E68" i="9" s="1"/>
  <c r="B68" i="9" s="1"/>
  <c r="G68" i="9"/>
  <c r="F68" i="9"/>
  <c r="H67" i="9"/>
  <c r="G67" i="9"/>
  <c r="E67" i="9" s="1"/>
  <c r="B67" i="9" s="1"/>
  <c r="F67" i="9"/>
  <c r="H66" i="9"/>
  <c r="G66" i="9"/>
  <c r="F66" i="9"/>
  <c r="H65" i="9"/>
  <c r="G65" i="9"/>
  <c r="E65" i="9" s="1"/>
  <c r="B65" i="9" s="1"/>
  <c r="F65" i="9"/>
  <c r="H64" i="9"/>
  <c r="E64" i="9" s="1"/>
  <c r="B64" i="9" s="1"/>
  <c r="G64" i="9"/>
  <c r="F64" i="9"/>
  <c r="H63" i="9"/>
  <c r="G63" i="9"/>
  <c r="E63" i="9" s="1"/>
  <c r="B63" i="9" s="1"/>
  <c r="F63" i="9"/>
  <c r="H62" i="9"/>
  <c r="G62" i="9"/>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G47" i="9"/>
  <c r="F47" i="9"/>
  <c r="E47" i="9"/>
  <c r="B47" i="9" s="1"/>
  <c r="H46" i="9"/>
  <c r="G46" i="9"/>
  <c r="F46" i="9"/>
  <c r="H45" i="9"/>
  <c r="G45" i="9"/>
  <c r="E45" i="9" s="1"/>
  <c r="B45" i="9" s="1"/>
  <c r="F45" i="9"/>
  <c r="H44" i="9"/>
  <c r="G44" i="9"/>
  <c r="F44" i="9"/>
  <c r="H43" i="9"/>
  <c r="G43" i="9"/>
  <c r="F43" i="9"/>
  <c r="H42" i="9"/>
  <c r="G42" i="9"/>
  <c r="F42" i="9"/>
  <c r="H41" i="9"/>
  <c r="G41" i="9"/>
  <c r="E41" i="9" s="1"/>
  <c r="B41" i="9" s="1"/>
  <c r="F41" i="9"/>
  <c r="H40" i="9"/>
  <c r="G40" i="9"/>
  <c r="F40" i="9"/>
  <c r="H39" i="9"/>
  <c r="G39" i="9"/>
  <c r="F39" i="9"/>
  <c r="H38" i="9"/>
  <c r="G38" i="9"/>
  <c r="E38" i="9" s="1"/>
  <c r="B38" i="9" s="1"/>
  <c r="F38" i="9"/>
  <c r="H37" i="9"/>
  <c r="G37" i="9"/>
  <c r="F37" i="9"/>
  <c r="H36" i="9"/>
  <c r="G36" i="9"/>
  <c r="F36" i="9"/>
  <c r="E36" i="9"/>
  <c r="B36" i="9" s="1"/>
  <c r="H35" i="9"/>
  <c r="G35" i="9"/>
  <c r="F35" i="9"/>
  <c r="E35" i="9"/>
  <c r="B35" i="9" s="1"/>
  <c r="H34" i="9"/>
  <c r="G34" i="9"/>
  <c r="F34" i="9"/>
  <c r="H33" i="9"/>
  <c r="G33" i="9"/>
  <c r="F33" i="9"/>
  <c r="H32" i="9"/>
  <c r="G32" i="9"/>
  <c r="F32" i="9"/>
  <c r="E32" i="9"/>
  <c r="B32" i="9" s="1"/>
  <c r="H31" i="9"/>
  <c r="G31" i="9"/>
  <c r="F31" i="9"/>
  <c r="E31" i="9"/>
  <c r="B31" i="9" s="1"/>
  <c r="H30" i="9"/>
  <c r="G30" i="9"/>
  <c r="F30" i="9"/>
  <c r="H29" i="9"/>
  <c r="G29" i="9"/>
  <c r="F29" i="9"/>
  <c r="H28" i="9"/>
  <c r="G28" i="9"/>
  <c r="F28" i="9"/>
  <c r="E28" i="9"/>
  <c r="B28" i="9" s="1"/>
  <c r="H27" i="9"/>
  <c r="G27" i="9"/>
  <c r="F27" i="9"/>
  <c r="E27" i="9"/>
  <c r="B27" i="9" s="1"/>
  <c r="H26" i="9"/>
  <c r="G26" i="9"/>
  <c r="E26" i="9" s="1"/>
  <c r="B26" i="9" s="1"/>
  <c r="F26" i="9"/>
  <c r="H25" i="9"/>
  <c r="G25" i="9"/>
  <c r="E25" i="9" s="1"/>
  <c r="B25" i="9" s="1"/>
  <c r="F25" i="9"/>
  <c r="H24" i="9"/>
  <c r="G24" i="9"/>
  <c r="F24" i="9"/>
  <c r="E24" i="9"/>
  <c r="B24" i="9" s="1"/>
  <c r="H23" i="9"/>
  <c r="G23" i="9"/>
  <c r="F23" i="9"/>
  <c r="E23" i="9"/>
  <c r="B23" i="9" s="1"/>
  <c r="H22" i="9"/>
  <c r="G22" i="9"/>
  <c r="F22" i="9"/>
  <c r="H21" i="9"/>
  <c r="G21" i="9"/>
  <c r="E21" i="9" s="1"/>
  <c r="B21" i="9" s="1"/>
  <c r="F21" i="9"/>
  <c r="F20" i="9"/>
  <c r="F4" i="9"/>
  <c r="O3" i="9"/>
  <c r="G274" i="9" s="1"/>
  <c r="E274" i="9" s="1"/>
  <c r="B274" i="9" s="1"/>
  <c r="I3" i="9"/>
  <c r="H3" i="9"/>
  <c r="G3" i="9"/>
  <c r="D101" i="8"/>
  <c r="D95" i="8"/>
  <c r="D90" i="8"/>
  <c r="D85" i="8"/>
  <c r="D80" i="8"/>
  <c r="D75" i="8"/>
  <c r="D70" i="8"/>
  <c r="D65" i="8"/>
  <c r="D60" i="8"/>
  <c r="D55" i="8"/>
  <c r="D49" i="8" s="1"/>
  <c r="D43" i="8" s="1"/>
  <c r="D50" i="8"/>
  <c r="D44" i="8"/>
  <c r="D36" i="8"/>
  <c r="D26" i="8"/>
  <c r="D24" i="8" s="1"/>
  <c r="C1499" i="1" s="1"/>
  <c r="D18" i="8"/>
  <c r="D8" i="8"/>
  <c r="D6" i="8"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50" i="5" s="1"/>
  <c r="F249" i="5"/>
  <c r="F248" i="5"/>
  <c r="F247" i="5"/>
  <c r="E246" i="5"/>
  <c r="E245" i="5" s="1"/>
  <c r="D246" i="5"/>
  <c r="D245" i="5" s="1"/>
  <c r="F245" i="5" s="1"/>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G291" i="9" s="1"/>
  <c r="F189" i="5"/>
  <c r="F188" i="5"/>
  <c r="F187" i="5"/>
  <c r="F186" i="5"/>
  <c r="F185" i="5"/>
  <c r="F184" i="5"/>
  <c r="F183" i="5"/>
  <c r="F182" i="5"/>
  <c r="F181" i="5"/>
  <c r="E180" i="5"/>
  <c r="D180" i="5"/>
  <c r="D177" i="5" s="1"/>
  <c r="F179" i="5"/>
  <c r="F178" i="5"/>
  <c r="E177" i="5"/>
  <c r="H289"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D593" i="4" s="1"/>
  <c r="F593" i="4" s="1"/>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E529" i="4"/>
  <c r="E528" i="4" s="1"/>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D484" i="4" s="1"/>
  <c r="F484" i="4" s="1"/>
  <c r="F483" i="4"/>
  <c r="F482" i="4"/>
  <c r="E481" i="4"/>
  <c r="D481" i="4"/>
  <c r="F481" i="4" s="1"/>
  <c r="F480" i="4"/>
  <c r="F479" i="4"/>
  <c r="E478" i="4"/>
  <c r="D478" i="4"/>
  <c r="F478" i="4" s="1"/>
  <c r="F477" i="4"/>
  <c r="F476" i="4"/>
  <c r="F475" i="4"/>
  <c r="F474" i="4"/>
  <c r="E473" i="4"/>
  <c r="E472" i="4" s="1"/>
  <c r="D466" i="1" s="1"/>
  <c r="D473" i="4"/>
  <c r="D472" i="4" s="1"/>
  <c r="F472" i="4" s="1"/>
  <c r="F471" i="4"/>
  <c r="F470" i="4"/>
  <c r="E469" i="4"/>
  <c r="D469" i="4"/>
  <c r="F469" i="4" s="1"/>
  <c r="F468" i="4"/>
  <c r="F467" i="4"/>
  <c r="E466" i="4"/>
  <c r="D466" i="4"/>
  <c r="F466" i="4" s="1"/>
  <c r="F465" i="4"/>
  <c r="F464" i="4"/>
  <c r="F463" i="4"/>
  <c r="E463" i="4"/>
  <c r="D463" i="4"/>
  <c r="F462" i="4"/>
  <c r="F461" i="4"/>
  <c r="F460"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E418" i="4"/>
  <c r="D418" i="4"/>
  <c r="F418" i="4" s="1"/>
  <c r="E417" i="4"/>
  <c r="E644" i="4" s="1"/>
  <c r="D417" i="4"/>
  <c r="F417" i="4" s="1"/>
  <c r="E416" i="4"/>
  <c r="D416" i="4"/>
  <c r="F416"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E344" i="4" s="1"/>
  <c r="D339" i="1"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D311" i="4" s="1"/>
  <c r="F311" i="4" s="1"/>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E263" i="4" s="1"/>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D253" i="4"/>
  <c r="D252" i="4" s="1"/>
  <c r="F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5" i="1" s="1"/>
  <c r="D169" i="4"/>
  <c r="F169" i="4" s="1"/>
  <c r="F168" i="4"/>
  <c r="F167" i="4"/>
  <c r="F166" i="4"/>
  <c r="F165" i="4"/>
  <c r="E164" i="4"/>
  <c r="D164" i="4"/>
  <c r="F164" i="4" s="1"/>
  <c r="F162" i="4"/>
  <c r="F161" i="4"/>
  <c r="F160" i="4"/>
  <c r="E159" i="4"/>
  <c r="D159" i="4"/>
  <c r="F159" i="4" s="1"/>
  <c r="F158" i="4"/>
  <c r="F157" i="4"/>
  <c r="F156" i="4"/>
  <c r="F155" i="4"/>
  <c r="F154" i="4"/>
  <c r="E153" i="4"/>
  <c r="E152" i="4" s="1"/>
  <c r="D148" i="1" s="1"/>
  <c r="D153" i="4"/>
  <c r="F153" i="4" s="1"/>
  <c r="F150" i="4"/>
  <c r="F149" i="4"/>
  <c r="F148" i="4"/>
  <c r="F147" i="4"/>
  <c r="F146" i="4"/>
  <c r="F145" i="4"/>
  <c r="F144" i="4"/>
  <c r="F143" i="4"/>
  <c r="F142" i="4"/>
  <c r="F141" i="4"/>
  <c r="E140" i="4"/>
  <c r="E139" i="4" s="1"/>
  <c r="D140" i="4"/>
  <c r="F140" i="4" s="1"/>
  <c r="D139" i="4"/>
  <c r="F139" i="4" s="1"/>
  <c r="F138" i="4"/>
  <c r="F137" i="4"/>
  <c r="F136" i="4"/>
  <c r="F135" i="4"/>
  <c r="E134" i="4"/>
  <c r="D134" i="4"/>
  <c r="D133" i="4" s="1"/>
  <c r="F133" i="4" s="1"/>
  <c r="E133" i="4"/>
  <c r="F132" i="4"/>
  <c r="F131" i="4"/>
  <c r="F130" i="4"/>
  <c r="F129" i="4"/>
  <c r="E128" i="4"/>
  <c r="D128" i="4"/>
  <c r="F128" i="4" s="1"/>
  <c r="F127" i="4"/>
  <c r="F126" i="4"/>
  <c r="E125" i="4"/>
  <c r="E124" i="4" s="1"/>
  <c r="D125" i="4"/>
  <c r="F125" i="4" s="1"/>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36" i="3"/>
  <c r="G36" i="3"/>
  <c r="B36" i="3"/>
  <c r="I35" i="3"/>
  <c r="G35" i="3"/>
  <c r="B35" i="3"/>
  <c r="G34" i="3"/>
  <c r="B34" i="3"/>
  <c r="I33" i="3"/>
  <c r="G33" i="3"/>
  <c r="B33" i="3"/>
  <c r="I32" i="3"/>
  <c r="H32" i="3"/>
  <c r="G32" i="3"/>
  <c r="B32" i="3"/>
  <c r="I31" i="3"/>
  <c r="H31" i="3"/>
  <c r="G31" i="3"/>
  <c r="B31" i="3"/>
  <c r="I30" i="3"/>
  <c r="G30" i="3"/>
  <c r="B30"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G1578" i="1" s="1"/>
  <c r="H1577" i="1"/>
  <c r="G1577" i="1"/>
  <c r="C1577" i="1"/>
  <c r="C1576" i="1"/>
  <c r="C1575" i="1"/>
  <c r="H1575" i="1" s="1"/>
  <c r="C1574" i="1"/>
  <c r="H1573" i="1"/>
  <c r="G1573" i="1"/>
  <c r="C1573" i="1"/>
  <c r="H1572" i="1"/>
  <c r="C1572" i="1"/>
  <c r="G1572" i="1" s="1"/>
  <c r="C1571" i="1"/>
  <c r="C1570" i="1"/>
  <c r="G1570" i="1" s="1"/>
  <c r="H1569" i="1"/>
  <c r="G1569" i="1"/>
  <c r="C1569" i="1"/>
  <c r="C1568" i="1"/>
  <c r="C1567" i="1"/>
  <c r="H1567" i="1" s="1"/>
  <c r="C1566" i="1"/>
  <c r="H1565" i="1"/>
  <c r="G1565" i="1"/>
  <c r="C1565" i="1"/>
  <c r="H1564" i="1"/>
  <c r="C1564" i="1"/>
  <c r="G1564" i="1" s="1"/>
  <c r="C1563" i="1"/>
  <c r="C1562" i="1"/>
  <c r="G1562" i="1" s="1"/>
  <c r="H1561" i="1"/>
  <c r="G1561" i="1"/>
  <c r="C1561" i="1"/>
  <c r="C1560" i="1"/>
  <c r="C1559" i="1"/>
  <c r="H1559" i="1" s="1"/>
  <c r="C1558" i="1"/>
  <c r="H1557" i="1"/>
  <c r="G1557" i="1"/>
  <c r="C1557" i="1"/>
  <c r="H1556" i="1"/>
  <c r="C1556" i="1"/>
  <c r="G1556" i="1" s="1"/>
  <c r="C1555" i="1"/>
  <c r="C1554" i="1"/>
  <c r="G1554" i="1" s="1"/>
  <c r="H1553" i="1"/>
  <c r="G1553" i="1"/>
  <c r="C1553" i="1"/>
  <c r="C1552" i="1"/>
  <c r="C1551" i="1"/>
  <c r="H1551" i="1" s="1"/>
  <c r="C1550" i="1"/>
  <c r="H1549" i="1"/>
  <c r="G1549" i="1"/>
  <c r="C1549" i="1"/>
  <c r="H1548" i="1"/>
  <c r="C1548" i="1"/>
  <c r="G1548" i="1" s="1"/>
  <c r="C1547" i="1"/>
  <c r="C1546" i="1"/>
  <c r="G1546" i="1" s="1"/>
  <c r="H1545" i="1"/>
  <c r="G1545" i="1"/>
  <c r="C1545" i="1"/>
  <c r="C1544" i="1"/>
  <c r="C1543" i="1"/>
  <c r="H1543" i="1" s="1"/>
  <c r="C1542" i="1"/>
  <c r="H1541" i="1"/>
  <c r="G1541" i="1"/>
  <c r="C1541" i="1"/>
  <c r="H1540" i="1"/>
  <c r="C1540" i="1"/>
  <c r="G1540" i="1" s="1"/>
  <c r="C1539" i="1"/>
  <c r="C1538" i="1"/>
  <c r="G1538" i="1" s="1"/>
  <c r="H1537" i="1"/>
  <c r="G1537" i="1"/>
  <c r="C1537" i="1"/>
  <c r="C1536" i="1"/>
  <c r="C1535" i="1"/>
  <c r="H1535" i="1" s="1"/>
  <c r="C1534" i="1"/>
  <c r="H1533" i="1"/>
  <c r="G1533" i="1"/>
  <c r="C1533" i="1"/>
  <c r="H1532" i="1"/>
  <c r="C1532" i="1"/>
  <c r="G1532" i="1" s="1"/>
  <c r="C1531" i="1"/>
  <c r="C1530" i="1"/>
  <c r="H1529" i="1"/>
  <c r="G1529" i="1"/>
  <c r="C1529" i="1"/>
  <c r="C1528" i="1"/>
  <c r="C1527" i="1"/>
  <c r="C1526" i="1"/>
  <c r="H1525" i="1"/>
  <c r="G1525" i="1"/>
  <c r="C1525" i="1"/>
  <c r="C1524" i="1"/>
  <c r="G1524" i="1" s="1"/>
  <c r="C1523" i="1"/>
  <c r="C1522" i="1"/>
  <c r="H1521" i="1"/>
  <c r="G1521" i="1"/>
  <c r="C1521" i="1"/>
  <c r="H1520" i="1"/>
  <c r="C1520" i="1"/>
  <c r="G1520" i="1" s="1"/>
  <c r="C1519" i="1"/>
  <c r="C1518" i="1"/>
  <c r="H1516" i="1"/>
  <c r="C1516" i="1"/>
  <c r="G1516" i="1" s="1"/>
  <c r="C1515" i="1"/>
  <c r="C1514" i="1"/>
  <c r="H1513" i="1"/>
  <c r="G1513" i="1"/>
  <c r="C1513" i="1"/>
  <c r="C1512" i="1"/>
  <c r="C1511" i="1"/>
  <c r="C1510" i="1"/>
  <c r="H1509" i="1"/>
  <c r="C1509" i="1"/>
  <c r="G1509" i="1" s="1"/>
  <c r="C1508" i="1"/>
  <c r="G1508" i="1" s="1"/>
  <c r="C1507" i="1"/>
  <c r="C1506" i="1"/>
  <c r="H1505" i="1"/>
  <c r="G1505" i="1"/>
  <c r="C1505" i="1"/>
  <c r="C1504" i="1"/>
  <c r="G1504" i="1" s="1"/>
  <c r="C1503" i="1"/>
  <c r="C1502" i="1"/>
  <c r="C1501" i="1"/>
  <c r="H1501" i="1" s="1"/>
  <c r="H1500" i="1"/>
  <c r="C1500" i="1"/>
  <c r="G1500" i="1" s="1"/>
  <c r="C1498" i="1"/>
  <c r="H1497" i="1"/>
  <c r="G1497" i="1"/>
  <c r="C1497" i="1"/>
  <c r="C1496" i="1"/>
  <c r="C1495" i="1"/>
  <c r="C1494" i="1"/>
  <c r="H1493" i="1"/>
  <c r="G1493" i="1"/>
  <c r="C1493" i="1"/>
  <c r="C1492" i="1"/>
  <c r="G1492" i="1" s="1"/>
  <c r="C1491" i="1"/>
  <c r="C1490" i="1"/>
  <c r="H1489" i="1"/>
  <c r="G1489" i="1"/>
  <c r="C1489" i="1"/>
  <c r="H1488" i="1"/>
  <c r="C1488" i="1"/>
  <c r="G1488" i="1" s="1"/>
  <c r="C1487" i="1"/>
  <c r="C1486" i="1"/>
  <c r="C1485" i="1"/>
  <c r="H1485" i="1" s="1"/>
  <c r="C1484" i="1"/>
  <c r="G1484" i="1" s="1"/>
  <c r="C1483" i="1"/>
  <c r="C1482" i="1"/>
  <c r="C1480" i="1"/>
  <c r="H1479" i="1"/>
  <c r="D1479" i="1"/>
  <c r="C1479" i="1"/>
  <c r="J1479" i="1" s="1"/>
  <c r="J1478" i="1"/>
  <c r="G1478" i="1"/>
  <c r="I1478" i="1" s="1"/>
  <c r="D1478" i="1"/>
  <c r="C1478" i="1"/>
  <c r="H1478" i="1" s="1"/>
  <c r="H1477" i="1"/>
  <c r="G1477" i="1"/>
  <c r="D1477" i="1"/>
  <c r="C1477" i="1"/>
  <c r="J1477" i="1" s="1"/>
  <c r="J1476" i="1"/>
  <c r="G1476" i="1"/>
  <c r="I1476" i="1" s="1"/>
  <c r="D1476" i="1"/>
  <c r="C1476" i="1"/>
  <c r="H1476" i="1" s="1"/>
  <c r="D1475" i="1"/>
  <c r="G1475" i="1" s="1"/>
  <c r="C1475" i="1"/>
  <c r="D1474" i="1"/>
  <c r="C1474" i="1"/>
  <c r="G1474" i="1" s="1"/>
  <c r="D1473" i="1"/>
  <c r="C1473" i="1"/>
  <c r="G1473" i="1" s="1"/>
  <c r="D1472" i="1"/>
  <c r="C1472" i="1"/>
  <c r="D1471" i="1"/>
  <c r="G1471" i="1" s="1"/>
  <c r="C1471" i="1"/>
  <c r="G1470" i="1"/>
  <c r="D1470" i="1"/>
  <c r="C1470" i="1"/>
  <c r="H1470" i="1" s="1"/>
  <c r="D1469" i="1"/>
  <c r="C1469" i="1"/>
  <c r="G1469" i="1" s="1"/>
  <c r="D1468" i="1"/>
  <c r="C1468" i="1"/>
  <c r="D1467" i="1"/>
  <c r="G1467" i="1" s="1"/>
  <c r="C1467" i="1"/>
  <c r="G1466" i="1"/>
  <c r="D1466" i="1"/>
  <c r="C1466" i="1"/>
  <c r="D1465" i="1"/>
  <c r="C1465" i="1"/>
  <c r="G1464" i="1"/>
  <c r="D1464" i="1"/>
  <c r="C1464" i="1"/>
  <c r="D1463" i="1"/>
  <c r="G1463" i="1" s="1"/>
  <c r="C1463" i="1"/>
  <c r="D1462" i="1"/>
  <c r="C1462" i="1"/>
  <c r="G1462" i="1" s="1"/>
  <c r="D1461" i="1"/>
  <c r="C1461" i="1"/>
  <c r="D1460" i="1"/>
  <c r="C1460" i="1"/>
  <c r="G1460" i="1" s="1"/>
  <c r="G1459" i="1"/>
  <c r="D1459" i="1"/>
  <c r="C1459" i="1"/>
  <c r="D1458" i="1"/>
  <c r="G1458" i="1" s="1"/>
  <c r="C1458" i="1"/>
  <c r="G1457" i="1"/>
  <c r="D1457" i="1"/>
  <c r="C1457" i="1"/>
  <c r="D1456" i="1"/>
  <c r="C1456" i="1"/>
  <c r="D1455" i="1"/>
  <c r="C1455" i="1"/>
  <c r="G1455" i="1" s="1"/>
  <c r="D1454" i="1"/>
  <c r="C1454" i="1"/>
  <c r="D1453" i="1"/>
  <c r="D1452" i="1"/>
  <c r="G1452" i="1" s="1"/>
  <c r="C1452" i="1"/>
  <c r="G1451" i="1"/>
  <c r="D1451" i="1"/>
  <c r="C1451" i="1"/>
  <c r="D1450" i="1"/>
  <c r="C1450" i="1"/>
  <c r="D1449" i="1"/>
  <c r="C1449" i="1"/>
  <c r="G1449" i="1" s="1"/>
  <c r="D1448" i="1"/>
  <c r="G1448" i="1" s="1"/>
  <c r="C1448" i="1"/>
  <c r="D1447" i="1"/>
  <c r="C1447" i="1"/>
  <c r="D1446" i="1"/>
  <c r="C1446" i="1"/>
  <c r="G1446" i="1" s="1"/>
  <c r="H1445" i="1"/>
  <c r="D1445" i="1"/>
  <c r="G1445" i="1" s="1"/>
  <c r="C1445" i="1"/>
  <c r="J1444" i="1"/>
  <c r="H1444" i="1"/>
  <c r="D1444" i="1"/>
  <c r="C1444" i="1"/>
  <c r="G1444" i="1" s="1"/>
  <c r="D1443" i="1"/>
  <c r="C1443" i="1"/>
  <c r="D1442" i="1"/>
  <c r="C1442" i="1"/>
  <c r="G1442" i="1" s="1"/>
  <c r="D1441" i="1"/>
  <c r="C1441" i="1"/>
  <c r="D1440" i="1"/>
  <c r="C1440" i="1"/>
  <c r="H1439" i="1"/>
  <c r="D1439" i="1"/>
  <c r="C1439" i="1"/>
  <c r="H1438" i="1"/>
  <c r="D1438" i="1"/>
  <c r="G1438" i="1" s="1"/>
  <c r="C1438" i="1"/>
  <c r="D1437" i="1"/>
  <c r="C1437" i="1"/>
  <c r="D1434" i="1"/>
  <c r="C1434" i="1"/>
  <c r="H1434" i="1" s="1"/>
  <c r="D1433" i="1"/>
  <c r="C1433" i="1"/>
  <c r="G1432" i="1"/>
  <c r="D1432" i="1"/>
  <c r="C1432" i="1"/>
  <c r="H1432" i="1" s="1"/>
  <c r="G1431" i="1"/>
  <c r="D1431" i="1"/>
  <c r="C1431" i="1"/>
  <c r="H1431" i="1" s="1"/>
  <c r="D1430" i="1"/>
  <c r="C1430" i="1"/>
  <c r="H1430" i="1" s="1"/>
  <c r="D1429" i="1"/>
  <c r="C1429" i="1"/>
  <c r="G1428" i="1"/>
  <c r="D1428" i="1"/>
  <c r="C1428" i="1"/>
  <c r="H1428" i="1" s="1"/>
  <c r="G1427" i="1"/>
  <c r="D1427" i="1"/>
  <c r="C1427" i="1"/>
  <c r="H1427" i="1" s="1"/>
  <c r="D1426" i="1"/>
  <c r="C1426" i="1"/>
  <c r="H1426" i="1" s="1"/>
  <c r="D1425" i="1"/>
  <c r="C1425" i="1"/>
  <c r="G1424" i="1"/>
  <c r="D1424" i="1"/>
  <c r="C1424" i="1"/>
  <c r="H1424" i="1" s="1"/>
  <c r="D1423" i="1"/>
  <c r="D1422" i="1"/>
  <c r="C1422" i="1"/>
  <c r="H1422" i="1" s="1"/>
  <c r="D1421" i="1"/>
  <c r="C1421" i="1"/>
  <c r="D1420" i="1"/>
  <c r="C1420" i="1"/>
  <c r="G1419" i="1"/>
  <c r="D1419" i="1"/>
  <c r="C1419" i="1"/>
  <c r="H1419" i="1" s="1"/>
  <c r="D1418" i="1"/>
  <c r="C1418" i="1"/>
  <c r="H1418" i="1" s="1"/>
  <c r="D1417" i="1"/>
  <c r="C1417" i="1"/>
  <c r="G1416" i="1"/>
  <c r="D1416" i="1"/>
  <c r="C1416" i="1"/>
  <c r="H1416" i="1" s="1"/>
  <c r="G1415" i="1"/>
  <c r="D1415" i="1"/>
  <c r="C1415" i="1"/>
  <c r="H1415" i="1" s="1"/>
  <c r="D1414" i="1"/>
  <c r="C1414" i="1"/>
  <c r="H1414" i="1" s="1"/>
  <c r="D1413" i="1"/>
  <c r="C1413" i="1"/>
  <c r="G1412" i="1"/>
  <c r="D1412" i="1"/>
  <c r="C1412" i="1"/>
  <c r="H1412" i="1" s="1"/>
  <c r="D1411" i="1"/>
  <c r="C1411" i="1"/>
  <c r="D1410" i="1"/>
  <c r="C1410" i="1"/>
  <c r="H1410" i="1" s="1"/>
  <c r="D1409" i="1"/>
  <c r="C1409" i="1"/>
  <c r="C1408" i="1"/>
  <c r="G1407" i="1"/>
  <c r="D1407" i="1"/>
  <c r="C1407" i="1"/>
  <c r="H1407" i="1" s="1"/>
  <c r="D1406" i="1"/>
  <c r="C1406" i="1"/>
  <c r="H1406" i="1" s="1"/>
  <c r="D1405" i="1"/>
  <c r="C1405" i="1"/>
  <c r="G1404" i="1"/>
  <c r="D1404" i="1"/>
  <c r="C1404" i="1"/>
  <c r="H1404" i="1" s="1"/>
  <c r="G1403" i="1"/>
  <c r="D1403" i="1"/>
  <c r="C1403" i="1"/>
  <c r="H1403" i="1" s="1"/>
  <c r="D1402" i="1"/>
  <c r="C1402" i="1"/>
  <c r="H1402" i="1" s="1"/>
  <c r="D1401" i="1"/>
  <c r="C1401" i="1"/>
  <c r="G1400" i="1"/>
  <c r="D1400" i="1"/>
  <c r="C1400" i="1"/>
  <c r="H1400" i="1" s="1"/>
  <c r="G1399" i="1"/>
  <c r="D1399" i="1"/>
  <c r="C1399" i="1"/>
  <c r="H1399" i="1" s="1"/>
  <c r="D1398" i="1"/>
  <c r="C1398" i="1"/>
  <c r="H1398" i="1" s="1"/>
  <c r="D1397" i="1"/>
  <c r="C1397" i="1"/>
  <c r="G1396" i="1"/>
  <c r="D1396" i="1"/>
  <c r="C1396" i="1"/>
  <c r="H1396" i="1" s="1"/>
  <c r="G1395" i="1"/>
  <c r="D1395" i="1"/>
  <c r="C1395" i="1"/>
  <c r="H1395" i="1" s="1"/>
  <c r="D1394" i="1"/>
  <c r="C1394" i="1"/>
  <c r="H1394" i="1" s="1"/>
  <c r="D1393" i="1"/>
  <c r="C1393" i="1"/>
  <c r="G1392" i="1"/>
  <c r="D1392" i="1"/>
  <c r="C1392" i="1"/>
  <c r="H1392" i="1" s="1"/>
  <c r="G1391" i="1"/>
  <c r="D1391" i="1"/>
  <c r="C1391" i="1"/>
  <c r="H1391" i="1" s="1"/>
  <c r="D1390" i="1"/>
  <c r="C1390" i="1"/>
  <c r="H1390" i="1" s="1"/>
  <c r="D1389" i="1"/>
  <c r="C1389" i="1"/>
  <c r="G1388" i="1"/>
  <c r="D1388" i="1"/>
  <c r="C1388" i="1"/>
  <c r="H1388" i="1" s="1"/>
  <c r="G1387" i="1"/>
  <c r="D1387" i="1"/>
  <c r="C1387" i="1"/>
  <c r="H1387" i="1" s="1"/>
  <c r="D1386" i="1"/>
  <c r="C1386" i="1"/>
  <c r="H1386" i="1" s="1"/>
  <c r="D1385" i="1"/>
  <c r="C1385" i="1"/>
  <c r="G1384" i="1"/>
  <c r="D1384" i="1"/>
  <c r="C1384" i="1"/>
  <c r="H1384" i="1" s="1"/>
  <c r="G1383" i="1"/>
  <c r="D1383" i="1"/>
  <c r="C1383" i="1"/>
  <c r="H1383" i="1" s="1"/>
  <c r="D1382" i="1"/>
  <c r="C1382" i="1"/>
  <c r="H1382" i="1" s="1"/>
  <c r="D1381" i="1"/>
  <c r="C1381" i="1"/>
  <c r="G1380" i="1"/>
  <c r="D1380" i="1"/>
  <c r="C1380" i="1"/>
  <c r="H1380" i="1" s="1"/>
  <c r="G1379" i="1"/>
  <c r="D1379" i="1"/>
  <c r="C1379" i="1"/>
  <c r="H1379" i="1" s="1"/>
  <c r="D1378" i="1"/>
  <c r="C1378" i="1"/>
  <c r="H1378" i="1" s="1"/>
  <c r="D1377" i="1"/>
  <c r="C1377" i="1"/>
  <c r="G1376" i="1"/>
  <c r="D1376" i="1"/>
  <c r="C1376" i="1"/>
  <c r="H1376" i="1" s="1"/>
  <c r="G1375" i="1"/>
  <c r="D1375" i="1"/>
  <c r="C1375" i="1"/>
  <c r="H1375" i="1" s="1"/>
  <c r="D1374" i="1"/>
  <c r="C1374" i="1"/>
  <c r="H1374" i="1" s="1"/>
  <c r="D1373" i="1"/>
  <c r="C1373" i="1"/>
  <c r="G1372" i="1"/>
  <c r="D1372" i="1"/>
  <c r="C1372" i="1"/>
  <c r="H1372" i="1" s="1"/>
  <c r="G1371" i="1"/>
  <c r="D1371" i="1"/>
  <c r="C1371" i="1"/>
  <c r="H1371" i="1" s="1"/>
  <c r="D1370" i="1"/>
  <c r="C1370" i="1"/>
  <c r="H1370" i="1" s="1"/>
  <c r="D1369" i="1"/>
  <c r="C1369" i="1"/>
  <c r="G1368" i="1"/>
  <c r="D1368" i="1"/>
  <c r="C1368" i="1"/>
  <c r="H1368" i="1" s="1"/>
  <c r="G1367" i="1"/>
  <c r="D1367" i="1"/>
  <c r="C1367" i="1"/>
  <c r="H1367" i="1" s="1"/>
  <c r="D1366" i="1"/>
  <c r="C1366" i="1"/>
  <c r="H1366" i="1" s="1"/>
  <c r="D1365" i="1"/>
  <c r="C1365" i="1"/>
  <c r="G1364" i="1"/>
  <c r="D1364" i="1"/>
  <c r="C1364" i="1"/>
  <c r="H1364" i="1" s="1"/>
  <c r="G1363" i="1"/>
  <c r="D1363" i="1"/>
  <c r="C1363" i="1"/>
  <c r="D1362" i="1"/>
  <c r="C1362" i="1"/>
  <c r="D1361" i="1"/>
  <c r="C1361" i="1"/>
  <c r="G1360" i="1"/>
  <c r="D1360" i="1"/>
  <c r="C1360" i="1"/>
  <c r="H1360" i="1" s="1"/>
  <c r="G1359" i="1"/>
  <c r="D1359" i="1"/>
  <c r="C1359" i="1"/>
  <c r="D1358" i="1"/>
  <c r="C1358" i="1"/>
  <c r="D1357" i="1"/>
  <c r="C1357" i="1"/>
  <c r="G1356" i="1"/>
  <c r="D1356" i="1"/>
  <c r="C1356" i="1"/>
  <c r="H1356" i="1" s="1"/>
  <c r="G1355" i="1"/>
  <c r="D1355" i="1"/>
  <c r="C1355" i="1"/>
  <c r="D1354" i="1"/>
  <c r="C1354" i="1"/>
  <c r="D1353" i="1"/>
  <c r="C1353" i="1"/>
  <c r="G1352" i="1"/>
  <c r="D1352" i="1"/>
  <c r="C1352" i="1"/>
  <c r="H1352" i="1" s="1"/>
  <c r="G1351"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G1326" i="1" s="1"/>
  <c r="H1325" i="1"/>
  <c r="D1325" i="1"/>
  <c r="C1325" i="1"/>
  <c r="H1324" i="1"/>
  <c r="D1324" i="1"/>
  <c r="C1324" i="1"/>
  <c r="D1323" i="1"/>
  <c r="C1323" i="1"/>
  <c r="H1323" i="1" s="1"/>
  <c r="D1322" i="1"/>
  <c r="C1322" i="1"/>
  <c r="G1322" i="1" s="1"/>
  <c r="H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H1266" i="1" s="1"/>
  <c r="H1265" i="1"/>
  <c r="G1265" i="1"/>
  <c r="D1265" i="1"/>
  <c r="C1265" i="1"/>
  <c r="D1264" i="1"/>
  <c r="C1264" i="1"/>
  <c r="H1264" i="1" s="1"/>
  <c r="D1263" i="1"/>
  <c r="H1263" i="1" s="1"/>
  <c r="C1263" i="1"/>
  <c r="D1262" i="1"/>
  <c r="C1262" i="1"/>
  <c r="H1262" i="1" s="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C1241" i="1"/>
  <c r="H1241" i="1" s="1"/>
  <c r="D1240" i="1"/>
  <c r="C1240" i="1"/>
  <c r="H1239" i="1"/>
  <c r="G1239" i="1"/>
  <c r="D1239" i="1"/>
  <c r="C1239" i="1"/>
  <c r="H1238" i="1"/>
  <c r="G1238" i="1"/>
  <c r="D1238" i="1"/>
  <c r="C1238" i="1"/>
  <c r="D1237" i="1"/>
  <c r="C1237" i="1"/>
  <c r="H1237" i="1" s="1"/>
  <c r="D1236" i="1"/>
  <c r="C1236" i="1"/>
  <c r="H1236" i="1" s="1"/>
  <c r="D1235" i="1"/>
  <c r="C1235" i="1"/>
  <c r="H1235" i="1" s="1"/>
  <c r="H1234" i="1"/>
  <c r="G1234" i="1"/>
  <c r="D1234" i="1"/>
  <c r="C1234" i="1"/>
  <c r="H1233" i="1"/>
  <c r="G1233" i="1"/>
  <c r="D1233" i="1"/>
  <c r="C1233" i="1"/>
  <c r="D1232" i="1"/>
  <c r="C1232" i="1"/>
  <c r="H1232" i="1" s="1"/>
  <c r="H1231" i="1"/>
  <c r="G1231" i="1"/>
  <c r="D1231" i="1"/>
  <c r="C1231" i="1"/>
  <c r="H1230" i="1"/>
  <c r="G1230" i="1"/>
  <c r="D1230" i="1"/>
  <c r="C1230" i="1"/>
  <c r="H1229" i="1"/>
  <c r="G1229" i="1"/>
  <c r="D1229" i="1"/>
  <c r="C1229" i="1"/>
  <c r="D1228" i="1"/>
  <c r="C1228" i="1"/>
  <c r="H1228" i="1" s="1"/>
  <c r="D1227" i="1"/>
  <c r="C1227" i="1"/>
  <c r="H1227" i="1" s="1"/>
  <c r="H1226" i="1"/>
  <c r="G1226" i="1"/>
  <c r="D1226" i="1"/>
  <c r="C1226" i="1"/>
  <c r="H1225" i="1"/>
  <c r="G1225" i="1"/>
  <c r="D1225" i="1"/>
  <c r="C1225" i="1"/>
  <c r="H1224" i="1"/>
  <c r="G1224" i="1"/>
  <c r="D1224" i="1"/>
  <c r="C1224" i="1"/>
  <c r="H1223" i="1"/>
  <c r="G1223" i="1"/>
  <c r="D1223" i="1"/>
  <c r="C1223" i="1"/>
  <c r="D1222" i="1"/>
  <c r="C1222" i="1"/>
  <c r="H1221" i="1"/>
  <c r="G1221" i="1"/>
  <c r="D1221" i="1"/>
  <c r="C1221" i="1"/>
  <c r="H1220" i="1"/>
  <c r="G1220" i="1"/>
  <c r="D1220" i="1"/>
  <c r="C1220" i="1"/>
  <c r="H1219" i="1"/>
  <c r="G1219" i="1"/>
  <c r="D1219" i="1"/>
  <c r="C1219" i="1"/>
  <c r="H1218" i="1"/>
  <c r="G1218" i="1"/>
  <c r="D1218" i="1"/>
  <c r="C1218" i="1"/>
  <c r="D1217" i="1"/>
  <c r="C1217" i="1"/>
  <c r="D1216" i="1"/>
  <c r="C1216" i="1"/>
  <c r="H1216" i="1" s="1"/>
  <c r="D1215" i="1"/>
  <c r="C1215" i="1"/>
  <c r="H1215"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D1165" i="1"/>
  <c r="C1165" i="1"/>
  <c r="G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D1155" i="1"/>
  <c r="C1155" i="1"/>
  <c r="D1154" i="1"/>
  <c r="C1154" i="1"/>
  <c r="D1151" i="1"/>
  <c r="C1151" i="1"/>
  <c r="H1151" i="1" s="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D1141" i="1"/>
  <c r="G1141" i="1" s="1"/>
  <c r="C1141" i="1"/>
  <c r="H1140" i="1"/>
  <c r="G1140" i="1"/>
  <c r="D1140" i="1"/>
  <c r="C1140" i="1"/>
  <c r="D1139" i="1"/>
  <c r="C1139" i="1"/>
  <c r="H1139" i="1" s="1"/>
  <c r="D1138" i="1"/>
  <c r="C1138" i="1"/>
  <c r="H1138" i="1" s="1"/>
  <c r="D1137" i="1"/>
  <c r="C1137" i="1"/>
  <c r="H1136" i="1"/>
  <c r="G1136" i="1"/>
  <c r="D1136" i="1"/>
  <c r="C1136" i="1"/>
  <c r="H1135" i="1"/>
  <c r="G1135" i="1"/>
  <c r="D1135" i="1"/>
  <c r="C1135" i="1"/>
  <c r="H1134" i="1"/>
  <c r="G1134" i="1"/>
  <c r="D1134" i="1"/>
  <c r="C1134" i="1"/>
  <c r="D1133" i="1"/>
  <c r="C1133" i="1"/>
  <c r="H1133" i="1" s="1"/>
  <c r="H1132" i="1"/>
  <c r="G1132" i="1"/>
  <c r="D1132" i="1"/>
  <c r="C1132" i="1"/>
  <c r="H1131" i="1"/>
  <c r="G1131" i="1"/>
  <c r="D1131" i="1"/>
  <c r="C1131" i="1"/>
  <c r="H1130" i="1"/>
  <c r="G1130" i="1"/>
  <c r="D1130" i="1"/>
  <c r="C1130" i="1"/>
  <c r="H1129" i="1"/>
  <c r="G1129" i="1"/>
  <c r="D1129" i="1"/>
  <c r="C1129" i="1"/>
  <c r="H1128" i="1"/>
  <c r="G1128" i="1"/>
  <c r="D1128" i="1"/>
  <c r="C1128" i="1"/>
  <c r="D1127" i="1"/>
  <c r="C1127" i="1"/>
  <c r="H1127" i="1" s="1"/>
  <c r="H1126" i="1"/>
  <c r="G1126" i="1"/>
  <c r="D1126" i="1"/>
  <c r="C1126" i="1"/>
  <c r="H1125" i="1"/>
  <c r="G1125" i="1"/>
  <c r="D1125" i="1"/>
  <c r="C1125" i="1"/>
  <c r="D1124" i="1"/>
  <c r="C1124" i="1"/>
  <c r="H1124" i="1" s="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D1042" i="1"/>
  <c r="C1042"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H1035" i="1" s="1"/>
  <c r="C1035" i="1"/>
  <c r="H1034" i="1"/>
  <c r="D1034" i="1"/>
  <c r="G1034" i="1" s="1"/>
  <c r="C1034" i="1"/>
  <c r="D1033" i="1"/>
  <c r="C1033" i="1"/>
  <c r="D1032" i="1"/>
  <c r="C1032" i="1"/>
  <c r="G1032" i="1" s="1"/>
  <c r="H1031" i="1"/>
  <c r="G1031" i="1"/>
  <c r="D1031" i="1"/>
  <c r="C1031"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C1018" i="1"/>
  <c r="H1017" i="1"/>
  <c r="G1017" i="1"/>
  <c r="D1017" i="1"/>
  <c r="C1017" i="1"/>
  <c r="H1016" i="1"/>
  <c r="G1016" i="1"/>
  <c r="D1016" i="1"/>
  <c r="C1016" i="1"/>
  <c r="H1015" i="1"/>
  <c r="G1015" i="1"/>
  <c r="D1015" i="1"/>
  <c r="C1015" i="1"/>
  <c r="D1014" i="1"/>
  <c r="C1014" i="1"/>
  <c r="H1014" i="1" s="1"/>
  <c r="D1013" i="1"/>
  <c r="C1013" i="1"/>
  <c r="H1013" i="1" s="1"/>
  <c r="D1012" i="1"/>
  <c r="C1012" i="1"/>
  <c r="H1012" i="1" s="1"/>
  <c r="H1011" i="1"/>
  <c r="G1011" i="1"/>
  <c r="D1011" i="1"/>
  <c r="C1011" i="1"/>
  <c r="H1010" i="1"/>
  <c r="G1010" i="1"/>
  <c r="D1010" i="1"/>
  <c r="C1010" i="1"/>
  <c r="H1009" i="1"/>
  <c r="G1009" i="1"/>
  <c r="D1009" i="1"/>
  <c r="C1009" i="1"/>
  <c r="D1008" i="1"/>
  <c r="C1008" i="1"/>
  <c r="H1008" i="1" s="1"/>
  <c r="D1007" i="1"/>
  <c r="C1007" i="1"/>
  <c r="H1007" i="1" s="1"/>
  <c r="D1006" i="1"/>
  <c r="C1006" i="1"/>
  <c r="H1006" i="1" s="1"/>
  <c r="H1005" i="1"/>
  <c r="G1005" i="1"/>
  <c r="D1005" i="1"/>
  <c r="C1005" i="1"/>
  <c r="D1004" i="1"/>
  <c r="C1004" i="1"/>
  <c r="H1004" i="1" s="1"/>
  <c r="D1003" i="1"/>
  <c r="C1003" i="1"/>
  <c r="H1003" i="1" s="1"/>
  <c r="D1002" i="1"/>
  <c r="C1002" i="1"/>
  <c r="H1002" i="1" s="1"/>
  <c r="H1001" i="1"/>
  <c r="G1001" i="1"/>
  <c r="D1001" i="1"/>
  <c r="C1001" i="1"/>
  <c r="D1000" i="1"/>
  <c r="C1000" i="1"/>
  <c r="H1000" i="1" s="1"/>
  <c r="D999" i="1"/>
  <c r="C999" i="1"/>
  <c r="H999" i="1" s="1"/>
  <c r="D998" i="1"/>
  <c r="C998" i="1"/>
  <c r="H998" i="1" s="1"/>
  <c r="D997" i="1"/>
  <c r="C997" i="1"/>
  <c r="H997" i="1" s="1"/>
  <c r="D996" i="1"/>
  <c r="C996" i="1"/>
  <c r="D995" i="1"/>
  <c r="C995" i="1"/>
  <c r="H995" i="1" s="1"/>
  <c r="H994" i="1"/>
  <c r="G994" i="1"/>
  <c r="D994" i="1"/>
  <c r="C994" i="1"/>
  <c r="D993" i="1"/>
  <c r="C993" i="1"/>
  <c r="H992" i="1"/>
  <c r="G992" i="1"/>
  <c r="D992" i="1"/>
  <c r="C992" i="1"/>
  <c r="D991" i="1"/>
  <c r="C991" i="1"/>
  <c r="H989" i="1"/>
  <c r="G989" i="1"/>
  <c r="D989" i="1"/>
  <c r="C989" i="1"/>
  <c r="H988" i="1"/>
  <c r="G988" i="1"/>
  <c r="D988" i="1"/>
  <c r="C988" i="1"/>
  <c r="D987" i="1"/>
  <c r="C987" i="1"/>
  <c r="H986" i="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8" i="1"/>
  <c r="G718" i="1"/>
  <c r="D718" i="1"/>
  <c r="C718" i="1"/>
  <c r="H717" i="1"/>
  <c r="G717" i="1"/>
  <c r="D717" i="1"/>
  <c r="C717" i="1"/>
  <c r="H716" i="1"/>
  <c r="G716" i="1"/>
  <c r="D716" i="1"/>
  <c r="C716" i="1"/>
  <c r="D715" i="1"/>
  <c r="G715" i="1" s="1"/>
  <c r="C715" i="1"/>
  <c r="D714" i="1"/>
  <c r="G714" i="1" s="1"/>
  <c r="C714" i="1"/>
  <c r="D713" i="1"/>
  <c r="C713" i="1"/>
  <c r="H712" i="1"/>
  <c r="G712" i="1"/>
  <c r="D712" i="1"/>
  <c r="C712" i="1"/>
  <c r="D711" i="1"/>
  <c r="C711" i="1"/>
  <c r="D710" i="1"/>
  <c r="C710" i="1"/>
  <c r="D709" i="1"/>
  <c r="C709" i="1"/>
  <c r="H709" i="1" s="1"/>
  <c r="H708" i="1"/>
  <c r="G708" i="1"/>
  <c r="D708" i="1"/>
  <c r="C708" i="1"/>
  <c r="H707" i="1"/>
  <c r="G707" i="1"/>
  <c r="D707" i="1"/>
  <c r="C707" i="1"/>
  <c r="H706" i="1"/>
  <c r="G706" i="1"/>
  <c r="D706" i="1"/>
  <c r="C706" i="1"/>
  <c r="H705" i="1"/>
  <c r="G705" i="1"/>
  <c r="D705" i="1"/>
  <c r="C705" i="1"/>
  <c r="H704" i="1"/>
  <c r="G704" i="1"/>
  <c r="D704" i="1"/>
  <c r="C704"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G691" i="1" s="1"/>
  <c r="C691" i="1"/>
  <c r="H690" i="1"/>
  <c r="G690" i="1"/>
  <c r="D690" i="1"/>
  <c r="C690" i="1"/>
  <c r="H689" i="1"/>
  <c r="G689" i="1"/>
  <c r="D689" i="1"/>
  <c r="C689" i="1"/>
  <c r="D688" i="1"/>
  <c r="G688" i="1" s="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H669" i="1"/>
  <c r="G669" i="1"/>
  <c r="D669" i="1"/>
  <c r="C669"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H648" i="1"/>
  <c r="G648" i="1"/>
  <c r="D648" i="1"/>
  <c r="C648" i="1"/>
  <c r="D647" i="1"/>
  <c r="C647" i="1"/>
  <c r="H647" i="1" s="1"/>
  <c r="H646" i="1"/>
  <c r="G646" i="1"/>
  <c r="D646" i="1"/>
  <c r="C646" i="1"/>
  <c r="H645" i="1"/>
  <c r="G645" i="1"/>
  <c r="D645" i="1"/>
  <c r="C645" i="1"/>
  <c r="H644" i="1"/>
  <c r="G644" i="1"/>
  <c r="D644" i="1"/>
  <c r="C644" i="1"/>
  <c r="H643" i="1"/>
  <c r="G643" i="1"/>
  <c r="D643" i="1"/>
  <c r="C643" i="1"/>
  <c r="H642" i="1"/>
  <c r="G642" i="1"/>
  <c r="D642" i="1"/>
  <c r="C642" i="1"/>
  <c r="D641" i="1"/>
  <c r="C641" i="1"/>
  <c r="H641" i="1" s="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3" i="1"/>
  <c r="D412" i="1"/>
  <c r="C412" i="1"/>
  <c r="H412" i="1" s="1"/>
  <c r="D411" i="1"/>
  <c r="C411" i="1"/>
  <c r="H411" i="1" s="1"/>
  <c r="H406" i="1"/>
  <c r="G406" i="1"/>
  <c r="D406" i="1"/>
  <c r="C406" i="1"/>
  <c r="D405" i="1"/>
  <c r="G405" i="1" s="1"/>
  <c r="C405" i="1"/>
  <c r="H405" i="1" s="1"/>
  <c r="H404" i="1"/>
  <c r="G404" i="1"/>
  <c r="D404" i="1"/>
  <c r="C404" i="1"/>
  <c r="H401" i="1"/>
  <c r="G401" i="1"/>
  <c r="D401" i="1"/>
  <c r="C401" i="1"/>
  <c r="H400" i="1"/>
  <c r="G400" i="1"/>
  <c r="D400" i="1"/>
  <c r="C400" i="1"/>
  <c r="H399" i="1"/>
  <c r="G399" i="1"/>
  <c r="D399" i="1"/>
  <c r="C399" i="1"/>
  <c r="D398" i="1"/>
  <c r="C398" i="1"/>
  <c r="D397" i="1"/>
  <c r="G397" i="1" s="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0" i="1"/>
  <c r="G370" i="1"/>
  <c r="D370" i="1"/>
  <c r="C370" i="1"/>
  <c r="H369" i="1"/>
  <c r="G369" i="1"/>
  <c r="D369" i="1"/>
  <c r="C369" i="1"/>
  <c r="H368" i="1"/>
  <c r="G368" i="1"/>
  <c r="D368" i="1"/>
  <c r="C368" i="1"/>
  <c r="H367" i="1"/>
  <c r="G367" i="1"/>
  <c r="D367" i="1"/>
  <c r="C367" i="1"/>
  <c r="H366" i="1"/>
  <c r="G366" i="1"/>
  <c r="D366" i="1"/>
  <c r="C366" i="1"/>
  <c r="D365" i="1"/>
  <c r="C365"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D307" i="1"/>
  <c r="C307" i="1"/>
  <c r="D306" i="1"/>
  <c r="H306" i="1" s="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C291" i="1"/>
  <c r="D290" i="1"/>
  <c r="G290" i="1" s="1"/>
  <c r="C290"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D257" i="1"/>
  <c r="H257" i="1" s="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D190" i="1"/>
  <c r="C190" i="1"/>
  <c r="G190" i="1" s="1"/>
  <c r="D189" i="1"/>
  <c r="C189" i="1"/>
  <c r="D188" i="1"/>
  <c r="C188" i="1"/>
  <c r="D187" i="1"/>
  <c r="C187" i="1"/>
  <c r="D186" i="1"/>
  <c r="C186" i="1"/>
  <c r="H186" i="1" s="1"/>
  <c r="H185" i="1"/>
  <c r="G185" i="1"/>
  <c r="D185" i="1"/>
  <c r="C185" i="1"/>
  <c r="D184" i="1"/>
  <c r="C184" i="1"/>
  <c r="H184" i="1" s="1"/>
  <c r="H183" i="1"/>
  <c r="G183" i="1"/>
  <c r="D183" i="1"/>
  <c r="C183" i="1"/>
  <c r="D182" i="1"/>
  <c r="C182" i="1"/>
  <c r="G182" i="1" s="1"/>
  <c r="D181" i="1"/>
  <c r="C181" i="1"/>
  <c r="D180" i="1"/>
  <c r="C180" i="1"/>
  <c r="H180" i="1" s="1"/>
  <c r="D179" i="1"/>
  <c r="C179" i="1"/>
  <c r="H179" i="1" s="1"/>
  <c r="H178" i="1"/>
  <c r="G178" i="1"/>
  <c r="D178" i="1"/>
  <c r="C178" i="1"/>
  <c r="D177" i="1"/>
  <c r="C177" i="1"/>
  <c r="D176" i="1"/>
  <c r="C176" i="1"/>
  <c r="D175" i="1"/>
  <c r="C175" i="1"/>
  <c r="D174" i="1"/>
  <c r="C174" i="1"/>
  <c r="D173" i="1"/>
  <c r="C173" i="1"/>
  <c r="D172" i="1"/>
  <c r="C172" i="1"/>
  <c r="H171" i="1"/>
  <c r="G171" i="1"/>
  <c r="D171" i="1"/>
  <c r="C171" i="1"/>
  <c r="D170" i="1"/>
  <c r="C170" i="1"/>
  <c r="D169" i="1"/>
  <c r="C169" i="1"/>
  <c r="D168" i="1"/>
  <c r="C168" i="1"/>
  <c r="D167" i="1"/>
  <c r="C167" i="1"/>
  <c r="D166" i="1"/>
  <c r="C166" i="1"/>
  <c r="C165" i="1"/>
  <c r="H164" i="1"/>
  <c r="G164" i="1"/>
  <c r="D164" i="1"/>
  <c r="C164" i="1"/>
  <c r="D163" i="1"/>
  <c r="C163" i="1"/>
  <c r="D162" i="1"/>
  <c r="C162" i="1"/>
  <c r="D161" i="1"/>
  <c r="C161" i="1"/>
  <c r="D160" i="1"/>
  <c r="C160" i="1"/>
  <c r="H160" i="1" s="1"/>
  <c r="D158" i="1"/>
  <c r="C158" i="1"/>
  <c r="D157" i="1"/>
  <c r="C157" i="1"/>
  <c r="H157" i="1" s="1"/>
  <c r="H156" i="1"/>
  <c r="G156" i="1"/>
  <c r="D156" i="1"/>
  <c r="C156" i="1"/>
  <c r="D155" i="1"/>
  <c r="C155" i="1"/>
  <c r="H155" i="1" s="1"/>
  <c r="H154" i="1"/>
  <c r="G154" i="1"/>
  <c r="D154" i="1"/>
  <c r="C154" i="1"/>
  <c r="D153" i="1"/>
  <c r="C153" i="1"/>
  <c r="D152" i="1"/>
  <c r="C152" i="1"/>
  <c r="H151" i="1"/>
  <c r="G151" i="1"/>
  <c r="D151" i="1"/>
  <c r="C151" i="1"/>
  <c r="D150" i="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D131" i="1"/>
  <c r="C131" i="1"/>
  <c r="D130" i="1"/>
  <c r="C130" i="1"/>
  <c r="D129" i="1"/>
  <c r="C129" i="1"/>
  <c r="H128" i="1"/>
  <c r="G128" i="1"/>
  <c r="D128" i="1"/>
  <c r="C128" i="1"/>
  <c r="H127" i="1"/>
  <c r="G127" i="1"/>
  <c r="D127" i="1"/>
  <c r="C127" i="1"/>
  <c r="D126" i="1"/>
  <c r="H126" i="1" s="1"/>
  <c r="C126" i="1"/>
  <c r="D125" i="1"/>
  <c r="C125" i="1"/>
  <c r="D124" i="1"/>
  <c r="C124" i="1"/>
  <c r="D123" i="1"/>
  <c r="C123" i="1"/>
  <c r="D122" i="1"/>
  <c r="C122" i="1"/>
  <c r="D121" i="1"/>
  <c r="C121" i="1"/>
  <c r="H121" i="1" s="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D71" i="1"/>
  <c r="C71" i="1"/>
  <c r="H71" i="1" s="1"/>
  <c r="D70" i="1"/>
  <c r="C70" i="1"/>
  <c r="H70" i="1" s="1"/>
  <c r="H69" i="1"/>
  <c r="G69" i="1"/>
  <c r="D69" i="1"/>
  <c r="C69" i="1"/>
  <c r="H68" i="1"/>
  <c r="G68" i="1"/>
  <c r="D68" i="1"/>
  <c r="C68" i="1"/>
  <c r="H67" i="1"/>
  <c r="G67" i="1"/>
  <c r="D67" i="1"/>
  <c r="C67" i="1"/>
  <c r="D66" i="1"/>
  <c r="C66" i="1"/>
  <c r="H66" i="1" s="1"/>
  <c r="D65" i="1"/>
  <c r="C65" i="1"/>
  <c r="H65" i="1" s="1"/>
  <c r="D64" i="1"/>
  <c r="C64" i="1"/>
  <c r="G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504" i="1" l="1"/>
  <c r="G1501" i="1"/>
  <c r="D42" i="8"/>
  <c r="G295" i="9" s="1"/>
  <c r="E295" i="9" s="1"/>
  <c r="B295" i="9" s="1"/>
  <c r="C1481" i="1"/>
  <c r="H1481" i="1" s="1"/>
  <c r="G1485" i="1"/>
  <c r="G1481" i="1"/>
  <c r="H1484" i="1"/>
  <c r="H30" i="3"/>
  <c r="C1453" i="1"/>
  <c r="D5" i="7"/>
  <c r="G1411" i="1"/>
  <c r="G1420" i="1"/>
  <c r="D1408" i="1"/>
  <c r="G1408" i="1" s="1"/>
  <c r="I27" i="3"/>
  <c r="H1420" i="1"/>
  <c r="H1411" i="1"/>
  <c r="H1408" i="1"/>
  <c r="G1263" i="1"/>
  <c r="H1240" i="1"/>
  <c r="F259" i="5"/>
  <c r="E280" i="9"/>
  <c r="B280" i="9" s="1"/>
  <c r="H1222" i="1"/>
  <c r="E279" i="9"/>
  <c r="B279" i="9" s="1"/>
  <c r="H1217" i="1"/>
  <c r="F239" i="5"/>
  <c r="E290" i="9"/>
  <c r="B290" i="9" s="1"/>
  <c r="G1166" i="1"/>
  <c r="G1156" i="1"/>
  <c r="G1155" i="1"/>
  <c r="G1154" i="1"/>
  <c r="F170" i="5"/>
  <c r="H1137" i="1"/>
  <c r="F146" i="5"/>
  <c r="G1041" i="1"/>
  <c r="G1042" i="1"/>
  <c r="F63" i="5"/>
  <c r="G1035" i="1"/>
  <c r="G1033" i="1"/>
  <c r="G1030" i="1"/>
  <c r="G1018" i="1"/>
  <c r="F35" i="5"/>
  <c r="E12" i="5"/>
  <c r="D990" i="1" s="1"/>
  <c r="F19" i="5"/>
  <c r="H996" i="1"/>
  <c r="G991" i="1"/>
  <c r="G993" i="1"/>
  <c r="F13" i="5"/>
  <c r="G987" i="1"/>
  <c r="F8" i="5"/>
  <c r="G1278" i="1"/>
  <c r="G1266" i="1"/>
  <c r="G1264" i="1"/>
  <c r="G1262" i="1"/>
  <c r="G1241" i="1"/>
  <c r="G1240" i="1"/>
  <c r="G1235" i="1"/>
  <c r="G1236" i="1"/>
  <c r="G1237" i="1"/>
  <c r="G1232" i="1"/>
  <c r="G1222" i="1"/>
  <c r="G1227" i="1"/>
  <c r="G1228" i="1"/>
  <c r="G1215" i="1"/>
  <c r="G1216" i="1"/>
  <c r="G1217" i="1"/>
  <c r="H1166" i="1"/>
  <c r="H1165" i="1"/>
  <c r="H1156" i="1"/>
  <c r="H1154" i="1"/>
  <c r="H1155" i="1"/>
  <c r="G1148" i="1"/>
  <c r="G1151" i="1"/>
  <c r="G1139" i="1"/>
  <c r="G1138" i="1"/>
  <c r="G1137" i="1"/>
  <c r="G1124" i="1"/>
  <c r="G1127" i="1"/>
  <c r="G1133" i="1"/>
  <c r="F149" i="5"/>
  <c r="H1041" i="1"/>
  <c r="H1042" i="1"/>
  <c r="H1033" i="1"/>
  <c r="H1030" i="1"/>
  <c r="H1032" i="1"/>
  <c r="H1018" i="1"/>
  <c r="G1013" i="1"/>
  <c r="G1014" i="1"/>
  <c r="G1012" i="1"/>
  <c r="G1007" i="1"/>
  <c r="G1008" i="1"/>
  <c r="G1006" i="1"/>
  <c r="G1004" i="1"/>
  <c r="G1003" i="1"/>
  <c r="G1002" i="1"/>
  <c r="G1000" i="1"/>
  <c r="G999" i="1"/>
  <c r="G997" i="1"/>
  <c r="G998" i="1"/>
  <c r="G996" i="1"/>
  <c r="G995" i="1"/>
  <c r="H991" i="1"/>
  <c r="H993" i="1"/>
  <c r="D12" i="5"/>
  <c r="H987" i="1"/>
  <c r="E22" i="9"/>
  <c r="B22" i="9" s="1"/>
  <c r="G719" i="1"/>
  <c r="G713" i="1"/>
  <c r="G711" i="1"/>
  <c r="G710" i="1"/>
  <c r="G709" i="1"/>
  <c r="G703" i="1"/>
  <c r="G670" i="1"/>
  <c r="G668" i="1"/>
  <c r="G649" i="1"/>
  <c r="G647" i="1"/>
  <c r="G641" i="1"/>
  <c r="G411" i="1"/>
  <c r="G412" i="1"/>
  <c r="G398" i="1"/>
  <c r="H378" i="1"/>
  <c r="H379" i="1"/>
  <c r="D363" i="4"/>
  <c r="D350" i="4" s="1"/>
  <c r="H371" i="1"/>
  <c r="H365" i="1"/>
  <c r="H364" i="1"/>
  <c r="H307" i="1"/>
  <c r="H308" i="1"/>
  <c r="H291" i="1"/>
  <c r="H413" i="1"/>
  <c r="G289" i="1"/>
  <c r="E273" i="9"/>
  <c r="H209" i="1"/>
  <c r="H206" i="1"/>
  <c r="H207" i="1"/>
  <c r="H191" i="1"/>
  <c r="H190" i="1"/>
  <c r="H189" i="1"/>
  <c r="G184" i="1"/>
  <c r="H188" i="1"/>
  <c r="H187" i="1"/>
  <c r="G186" i="1"/>
  <c r="H182" i="1"/>
  <c r="E44" i="9"/>
  <c r="B44" i="9" s="1"/>
  <c r="H181" i="1"/>
  <c r="G180" i="1"/>
  <c r="E43" i="9"/>
  <c r="B43" i="9" s="1"/>
  <c r="G179" i="1"/>
  <c r="H177" i="1"/>
  <c r="H176" i="1"/>
  <c r="H175" i="1"/>
  <c r="H173" i="1"/>
  <c r="H174" i="1"/>
  <c r="H172" i="1"/>
  <c r="H170" i="1"/>
  <c r="H169" i="1"/>
  <c r="H168" i="1"/>
  <c r="H167" i="1"/>
  <c r="H166" i="1"/>
  <c r="H165" i="1"/>
  <c r="H163" i="1"/>
  <c r="E40" i="9"/>
  <c r="B40" i="9" s="1"/>
  <c r="H162" i="1"/>
  <c r="H161" i="1"/>
  <c r="G160" i="1"/>
  <c r="H158" i="1"/>
  <c r="G155" i="1"/>
  <c r="G157" i="1"/>
  <c r="F217" i="9"/>
  <c r="E39" i="9"/>
  <c r="B39" i="9" s="1"/>
  <c r="G153" i="1"/>
  <c r="H152" i="1"/>
  <c r="D152" i="4"/>
  <c r="C148" i="1" s="1"/>
  <c r="G148" i="1" s="1"/>
  <c r="H149" i="1"/>
  <c r="H150" i="1"/>
  <c r="H132" i="1"/>
  <c r="H130" i="1"/>
  <c r="H129" i="1"/>
  <c r="H131" i="1"/>
  <c r="F134" i="4"/>
  <c r="D124" i="4"/>
  <c r="H125" i="1"/>
  <c r="H124" i="1"/>
  <c r="H123" i="1"/>
  <c r="H122" i="1"/>
  <c r="G121" i="1"/>
  <c r="H108" i="1"/>
  <c r="H113" i="1"/>
  <c r="G70" i="1"/>
  <c r="G71" i="1"/>
  <c r="H64" i="1"/>
  <c r="G66" i="1"/>
  <c r="G65" i="1"/>
  <c r="H821" i="1"/>
  <c r="H719" i="1"/>
  <c r="H715" i="1"/>
  <c r="F219" i="9"/>
  <c r="B219" i="9" s="1"/>
  <c r="H714" i="1"/>
  <c r="H713" i="1"/>
  <c r="F218" i="9"/>
  <c r="B218" i="9" s="1"/>
  <c r="H711" i="1"/>
  <c r="H710" i="1"/>
  <c r="H691" i="1"/>
  <c r="H688" i="1"/>
  <c r="E33" i="9"/>
  <c r="B33" i="9" s="1"/>
  <c r="H670" i="1"/>
  <c r="H668" i="1"/>
  <c r="H397" i="1"/>
  <c r="H398" i="1"/>
  <c r="G378" i="1"/>
  <c r="G379" i="1"/>
  <c r="G371" i="1"/>
  <c r="E363" i="4"/>
  <c r="D358" i="1" s="1"/>
  <c r="G364" i="1"/>
  <c r="G365" i="1"/>
  <c r="G306" i="1"/>
  <c r="G307" i="1"/>
  <c r="G308" i="1"/>
  <c r="G291" i="1"/>
  <c r="H290" i="1"/>
  <c r="G413" i="1"/>
  <c r="H289" i="1"/>
  <c r="G257" i="1"/>
  <c r="E252" i="4"/>
  <c r="D248" i="1" s="1"/>
  <c r="G209" i="1"/>
  <c r="G206" i="1"/>
  <c r="G207" i="1"/>
  <c r="E196" i="4"/>
  <c r="D192" i="1" s="1"/>
  <c r="G191" i="1"/>
  <c r="G189" i="1"/>
  <c r="G188" i="1"/>
  <c r="G187" i="1"/>
  <c r="F222" i="9"/>
  <c r="B222" i="9" s="1"/>
  <c r="E46" i="9"/>
  <c r="B46" i="9" s="1"/>
  <c r="F220" i="9"/>
  <c r="B220" i="9" s="1"/>
  <c r="G181" i="1"/>
  <c r="E42" i="9"/>
  <c r="B42" i="9" s="1"/>
  <c r="G177" i="1"/>
  <c r="G176" i="1"/>
  <c r="G175" i="1"/>
  <c r="G173" i="1"/>
  <c r="G174" i="1"/>
  <c r="G172" i="1"/>
  <c r="G170" i="1"/>
  <c r="G169" i="1"/>
  <c r="G168" i="1"/>
  <c r="G167" i="1"/>
  <c r="E163" i="4"/>
  <c r="D159" i="1" s="1"/>
  <c r="G165" i="1"/>
  <c r="G166" i="1"/>
  <c r="G163" i="1"/>
  <c r="G162" i="1"/>
  <c r="G161" i="1"/>
  <c r="G158" i="1"/>
  <c r="H153" i="1"/>
  <c r="G152" i="1"/>
  <c r="G149" i="1"/>
  <c r="G150" i="1"/>
  <c r="G132" i="1"/>
  <c r="G129" i="1"/>
  <c r="G130" i="1"/>
  <c r="G131" i="1"/>
  <c r="G126" i="1"/>
  <c r="G124" i="1"/>
  <c r="G125" i="1"/>
  <c r="G123" i="1"/>
  <c r="G122" i="1"/>
  <c r="G108" i="1"/>
  <c r="G113" i="1"/>
  <c r="E37" i="9"/>
  <c r="B37" i="9" s="1"/>
  <c r="E34" i="9"/>
  <c r="B34" i="9" s="1"/>
  <c r="E30" i="9"/>
  <c r="B30" i="9" s="1"/>
  <c r="E29" i="9"/>
  <c r="B29" i="9" s="1"/>
  <c r="F216" i="9"/>
  <c r="B216" i="9" s="1"/>
  <c r="E284" i="9"/>
  <c r="B284" i="9" s="1"/>
  <c r="G466" i="1"/>
  <c r="H466" i="1"/>
  <c r="H1425" i="1"/>
  <c r="G1425" i="1"/>
  <c r="H1433" i="1"/>
  <c r="G1433" i="1"/>
  <c r="G1443" i="1"/>
  <c r="I1443" i="1" s="1"/>
  <c r="J1443" i="1"/>
  <c r="H1443" i="1"/>
  <c r="J1472" i="1"/>
  <c r="H1472" i="1"/>
  <c r="G1472" i="1"/>
  <c r="G1502" i="1"/>
  <c r="H1502" i="1"/>
  <c r="H1507" i="1"/>
  <c r="G1507" i="1"/>
  <c r="G1534" i="1"/>
  <c r="H1534" i="1"/>
  <c r="H1547" i="1"/>
  <c r="G1547" i="1"/>
  <c r="H1552" i="1"/>
  <c r="G1552" i="1"/>
  <c r="G1566" i="1"/>
  <c r="H1566" i="1"/>
  <c r="H1579" i="1"/>
  <c r="G1579" i="1"/>
  <c r="G1321" i="1"/>
  <c r="G1325" i="1"/>
  <c r="H1328" i="1"/>
  <c r="G1328" i="1"/>
  <c r="H1330" i="1"/>
  <c r="G1330" i="1"/>
  <c r="H1332" i="1"/>
  <c r="G1332" i="1"/>
  <c r="H1334" i="1"/>
  <c r="G1334" i="1"/>
  <c r="H1336" i="1"/>
  <c r="G1336" i="1"/>
  <c r="H1338" i="1"/>
  <c r="G1338" i="1"/>
  <c r="H1340" i="1"/>
  <c r="G1340" i="1"/>
  <c r="H1342" i="1"/>
  <c r="G1342" i="1"/>
  <c r="H1344" i="1"/>
  <c r="G1344" i="1"/>
  <c r="H1346" i="1"/>
  <c r="G1346" i="1"/>
  <c r="H1348" i="1"/>
  <c r="G1348" i="1"/>
  <c r="G1350" i="1"/>
  <c r="H1353" i="1"/>
  <c r="G1353" i="1"/>
  <c r="G1358" i="1"/>
  <c r="H1361" i="1"/>
  <c r="G1361" i="1"/>
  <c r="H1369" i="1"/>
  <c r="G1369" i="1"/>
  <c r="H1377" i="1"/>
  <c r="G1377" i="1"/>
  <c r="H1385" i="1"/>
  <c r="G1385" i="1"/>
  <c r="H1393" i="1"/>
  <c r="G1393" i="1"/>
  <c r="H1401" i="1"/>
  <c r="G1401" i="1"/>
  <c r="H1409" i="1"/>
  <c r="G1409" i="1"/>
  <c r="H1417" i="1"/>
  <c r="G1417" i="1"/>
  <c r="G1440" i="1"/>
  <c r="I1440" i="1" s="1"/>
  <c r="J1440" i="1"/>
  <c r="H1440" i="1"/>
  <c r="I1455" i="1"/>
  <c r="H1461" i="1"/>
  <c r="G1461" i="1"/>
  <c r="G1496" i="1"/>
  <c r="H1496" i="1"/>
  <c r="G1528" i="1"/>
  <c r="H1528" i="1"/>
  <c r="D346" i="1"/>
  <c r="D522" i="1"/>
  <c r="H1322" i="1"/>
  <c r="G1324" i="1"/>
  <c r="H1326" i="1"/>
  <c r="H1429" i="1"/>
  <c r="G1429" i="1"/>
  <c r="G1437" i="1"/>
  <c r="H1437" i="1"/>
  <c r="J1447" i="1"/>
  <c r="H1447" i="1"/>
  <c r="G1447" i="1"/>
  <c r="I1447" i="1" s="1"/>
  <c r="G1486" i="1"/>
  <c r="H1486" i="1"/>
  <c r="H1491" i="1"/>
  <c r="G1491" i="1"/>
  <c r="G1518" i="1"/>
  <c r="H1518" i="1"/>
  <c r="H1523" i="1"/>
  <c r="G1523" i="1"/>
  <c r="G1323" i="1"/>
  <c r="H1327" i="1"/>
  <c r="G1327" i="1"/>
  <c r="H1331" i="1"/>
  <c r="G1331" i="1"/>
  <c r="H1333" i="1"/>
  <c r="G1333" i="1"/>
  <c r="H1335" i="1"/>
  <c r="G1335" i="1"/>
  <c r="H1337" i="1"/>
  <c r="G1337" i="1"/>
  <c r="H1339" i="1"/>
  <c r="G1339" i="1"/>
  <c r="H1341" i="1"/>
  <c r="G1341" i="1"/>
  <c r="H1343" i="1"/>
  <c r="G1343" i="1"/>
  <c r="H1345" i="1"/>
  <c r="G1345" i="1"/>
  <c r="H1347" i="1"/>
  <c r="G1347" i="1"/>
  <c r="H1349" i="1"/>
  <c r="G1349" i="1"/>
  <c r="G1354" i="1"/>
  <c r="H1357" i="1"/>
  <c r="G1357" i="1"/>
  <c r="G1362" i="1"/>
  <c r="H1365" i="1"/>
  <c r="G1365" i="1"/>
  <c r="H1373" i="1"/>
  <c r="G1373" i="1"/>
  <c r="H1381" i="1"/>
  <c r="G1381" i="1"/>
  <c r="H1389" i="1"/>
  <c r="G1389" i="1"/>
  <c r="H1397" i="1"/>
  <c r="G1397" i="1"/>
  <c r="H1405" i="1"/>
  <c r="G1405" i="1"/>
  <c r="H1413" i="1"/>
  <c r="G1413" i="1"/>
  <c r="H1421" i="1"/>
  <c r="G1421" i="1"/>
  <c r="H1454" i="1"/>
  <c r="G1454" i="1"/>
  <c r="J1468" i="1"/>
  <c r="H1468" i="1"/>
  <c r="G1468" i="1"/>
  <c r="I1468" i="1" s="1"/>
  <c r="G1480" i="1"/>
  <c r="H1480" i="1"/>
  <c r="G1512" i="1"/>
  <c r="H1512" i="1"/>
  <c r="G1366" i="1"/>
  <c r="G1370" i="1"/>
  <c r="G1374" i="1"/>
  <c r="G1378" i="1"/>
  <c r="G1382" i="1"/>
  <c r="G1386" i="1"/>
  <c r="G1390" i="1"/>
  <c r="G1394" i="1"/>
  <c r="G1398" i="1"/>
  <c r="G1402" i="1"/>
  <c r="G1406" i="1"/>
  <c r="G1410" i="1"/>
  <c r="G1414" i="1"/>
  <c r="G1418" i="1"/>
  <c r="G1422" i="1"/>
  <c r="G1426" i="1"/>
  <c r="G1430" i="1"/>
  <c r="G1434" i="1"/>
  <c r="J1441" i="1"/>
  <c r="G1441" i="1"/>
  <c r="I1441" i="1" s="1"/>
  <c r="H1442" i="1"/>
  <c r="I1442" i="1" s="1"/>
  <c r="J1459" i="1"/>
  <c r="H1459" i="1"/>
  <c r="I1459" i="1" s="1"/>
  <c r="J1466" i="1"/>
  <c r="H1466" i="1"/>
  <c r="I1466" i="1" s="1"/>
  <c r="G1482" i="1"/>
  <c r="H1482" i="1"/>
  <c r="H1487" i="1"/>
  <c r="G1487" i="1"/>
  <c r="G1498" i="1"/>
  <c r="H1498" i="1"/>
  <c r="H1503" i="1"/>
  <c r="G1503" i="1"/>
  <c r="G1514" i="1"/>
  <c r="H1514" i="1"/>
  <c r="H1519" i="1"/>
  <c r="G1519" i="1"/>
  <c r="G1530" i="1"/>
  <c r="H1530" i="1"/>
  <c r="G1542" i="1"/>
  <c r="H1542" i="1"/>
  <c r="H1555" i="1"/>
  <c r="G1555" i="1"/>
  <c r="H1560" i="1"/>
  <c r="G1560" i="1"/>
  <c r="G1574" i="1"/>
  <c r="H1574" i="1"/>
  <c r="H1351" i="1"/>
  <c r="H1355" i="1"/>
  <c r="H1359" i="1"/>
  <c r="H1363" i="1"/>
  <c r="G1439" i="1"/>
  <c r="I1439" i="1" s="1"/>
  <c r="J1439" i="1"/>
  <c r="H1441" i="1"/>
  <c r="J1442" i="1"/>
  <c r="I1444" i="1"/>
  <c r="J1451" i="1"/>
  <c r="H1451" i="1"/>
  <c r="I1451" i="1" s="1"/>
  <c r="J1457" i="1"/>
  <c r="H1457" i="1"/>
  <c r="I1457" i="1" s="1"/>
  <c r="J1464" i="1"/>
  <c r="H1464" i="1"/>
  <c r="I1464" i="1" s="1"/>
  <c r="G1465" i="1"/>
  <c r="H1483" i="1"/>
  <c r="G1483" i="1"/>
  <c r="H1492" i="1"/>
  <c r="G1494" i="1"/>
  <c r="H1494" i="1"/>
  <c r="H1499" i="1"/>
  <c r="G1499" i="1"/>
  <c r="H1508" i="1"/>
  <c r="G1510" i="1"/>
  <c r="H1510" i="1"/>
  <c r="H1515" i="1"/>
  <c r="G1515" i="1"/>
  <c r="H1524" i="1"/>
  <c r="G1526" i="1"/>
  <c r="H1526" i="1"/>
  <c r="H1531" i="1"/>
  <c r="G1531" i="1"/>
  <c r="H1536" i="1"/>
  <c r="G1536" i="1"/>
  <c r="G1550" i="1"/>
  <c r="H1550" i="1"/>
  <c r="H1563" i="1"/>
  <c r="G1563" i="1"/>
  <c r="H1568" i="1"/>
  <c r="G1568" i="1"/>
  <c r="H1350" i="1"/>
  <c r="H1354" i="1"/>
  <c r="H1358" i="1"/>
  <c r="H1362" i="1"/>
  <c r="J1449" i="1"/>
  <c r="H1449" i="1"/>
  <c r="I1449" i="1" s="1"/>
  <c r="G1450" i="1"/>
  <c r="I1450" i="1" s="1"/>
  <c r="J1455" i="1"/>
  <c r="H1455" i="1"/>
  <c r="G1456" i="1"/>
  <c r="J1462" i="1"/>
  <c r="H1462" i="1"/>
  <c r="I1462" i="1" s="1"/>
  <c r="J1474" i="1"/>
  <c r="H1474" i="1"/>
  <c r="I1474" i="1" s="1"/>
  <c r="I1477" i="1"/>
  <c r="G1490" i="1"/>
  <c r="H1490" i="1"/>
  <c r="H1495" i="1"/>
  <c r="G1495" i="1"/>
  <c r="G1506" i="1"/>
  <c r="H1506" i="1"/>
  <c r="H1511" i="1"/>
  <c r="G1511" i="1"/>
  <c r="G1522" i="1"/>
  <c r="H1522" i="1"/>
  <c r="H1527" i="1"/>
  <c r="G1527" i="1"/>
  <c r="H1539" i="1"/>
  <c r="G1539" i="1"/>
  <c r="H1544" i="1"/>
  <c r="G1544" i="1"/>
  <c r="G1558" i="1"/>
  <c r="H1558" i="1"/>
  <c r="H1571" i="1"/>
  <c r="G1571" i="1"/>
  <c r="H1576" i="1"/>
  <c r="G1576" i="1"/>
  <c r="F210" i="4"/>
  <c r="D196" i="4"/>
  <c r="H1448" i="1"/>
  <c r="I1448" i="1" s="1"/>
  <c r="J1448" i="1"/>
  <c r="H1452" i="1"/>
  <c r="I1452" i="1" s="1"/>
  <c r="J1452" i="1"/>
  <c r="H1458" i="1"/>
  <c r="I1458" i="1" s="1"/>
  <c r="J1458" i="1"/>
  <c r="H1463" i="1"/>
  <c r="I1463" i="1" s="1"/>
  <c r="J1463" i="1"/>
  <c r="H1467" i="1"/>
  <c r="I1467" i="1" s="1"/>
  <c r="J1467" i="1"/>
  <c r="H1471" i="1"/>
  <c r="I1471" i="1" s="1"/>
  <c r="J1471" i="1"/>
  <c r="H1475" i="1"/>
  <c r="G1479" i="1"/>
  <c r="I1479" i="1" s="1"/>
  <c r="D82" i="4"/>
  <c r="F83" i="4"/>
  <c r="D106" i="4"/>
  <c r="F107" i="4"/>
  <c r="D224" i="4"/>
  <c r="F225" i="4"/>
  <c r="E298" i="4"/>
  <c r="F529" i="4"/>
  <c r="F7" i="4"/>
  <c r="E82" i="4"/>
  <c r="D78" i="1" s="1"/>
  <c r="E106" i="4"/>
  <c r="D102" i="1" s="1"/>
  <c r="F152" i="4"/>
  <c r="D163" i="4"/>
  <c r="E224" i="4"/>
  <c r="D220" i="1" s="1"/>
  <c r="D263" i="4"/>
  <c r="E420" i="4"/>
  <c r="J1445" i="1"/>
  <c r="H1446" i="1"/>
  <c r="I1446" i="1" s="1"/>
  <c r="J1446" i="1"/>
  <c r="H1450" i="1"/>
  <c r="J1450" i="1"/>
  <c r="H1456" i="1"/>
  <c r="J1456" i="1"/>
  <c r="H1460" i="1"/>
  <c r="I1460" i="1" s="1"/>
  <c r="J1460" i="1"/>
  <c r="H1465" i="1"/>
  <c r="J1465" i="1"/>
  <c r="H1469" i="1"/>
  <c r="H1473" i="1"/>
  <c r="I1473" i="1" s="1"/>
  <c r="J1473" i="1"/>
  <c r="G1535" i="1"/>
  <c r="H1538" i="1"/>
  <c r="G1543" i="1"/>
  <c r="H1546" i="1"/>
  <c r="G1551" i="1"/>
  <c r="H1554" i="1"/>
  <c r="G1559" i="1"/>
  <c r="H1562" i="1"/>
  <c r="G1567" i="1"/>
  <c r="H1570" i="1"/>
  <c r="G1575" i="1"/>
  <c r="H1578" i="1"/>
  <c r="D50" i="4"/>
  <c r="F51" i="4"/>
  <c r="F253" i="4"/>
  <c r="F312" i="4"/>
  <c r="F364" i="4"/>
  <c r="F473" i="4"/>
  <c r="F485" i="4"/>
  <c r="E142" i="9"/>
  <c r="B142" i="9" s="1"/>
  <c r="D237" i="5"/>
  <c r="G289" i="9"/>
  <c r="E289" i="9" s="1"/>
  <c r="B289" i="9" s="1"/>
  <c r="F177" i="5"/>
  <c r="D176" i="5"/>
  <c r="E141" i="6"/>
  <c r="K1432" i="9"/>
  <c r="D298" i="4"/>
  <c r="D344" i="4"/>
  <c r="D396" i="4"/>
  <c r="D643" i="4"/>
  <c r="D421" i="4"/>
  <c r="D515" i="4"/>
  <c r="D567" i="4"/>
  <c r="D625" i="4"/>
  <c r="D644" i="4"/>
  <c r="E237" i="5"/>
  <c r="E5" i="7"/>
  <c r="E643" i="4"/>
  <c r="D637" i="1" s="1"/>
  <c r="G297" i="9"/>
  <c r="E297" i="9" s="1"/>
  <c r="D7" i="5"/>
  <c r="F45" i="5"/>
  <c r="D69" i="5"/>
  <c r="F119" i="5"/>
  <c r="E287" i="9"/>
  <c r="B287" i="9" s="1"/>
  <c r="F180" i="5"/>
  <c r="F190" i="5"/>
  <c r="D206" i="5"/>
  <c r="F238" i="5"/>
  <c r="F246" i="5"/>
  <c r="F5" i="6"/>
  <c r="D35" i="6"/>
  <c r="D129" i="6"/>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83" i="9"/>
  <c r="E183" i="9" s="1"/>
  <c r="B183" i="9" s="1"/>
  <c r="G179" i="9"/>
  <c r="E179" i="9" s="1"/>
  <c r="B179"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2" i="9"/>
  <c r="E182" i="9" s="1"/>
  <c r="B182" i="9" s="1"/>
  <c r="G178" i="9"/>
  <c r="E178" i="9" s="1"/>
  <c r="B178" i="9" s="1"/>
  <c r="G164" i="9"/>
  <c r="G163" i="9"/>
  <c r="E163" i="9" s="1"/>
  <c r="B163" i="9" s="1"/>
  <c r="G162" i="9"/>
  <c r="E162" i="9" s="1"/>
  <c r="B162" i="9" s="1"/>
  <c r="G161" i="9"/>
  <c r="E161" i="9" s="1"/>
  <c r="B161" i="9" s="1"/>
  <c r="G160" i="9"/>
  <c r="E160" i="9" s="1"/>
  <c r="B160" i="9" s="1"/>
  <c r="I10" i="9"/>
  <c r="B102" i="9"/>
  <c r="B110" i="9"/>
  <c r="B118" i="9"/>
  <c r="B126" i="9"/>
  <c r="B134" i="9"/>
  <c r="B146" i="9"/>
  <c r="B154" i="9"/>
  <c r="G165" i="9"/>
  <c r="E165" i="9" s="1"/>
  <c r="B165" i="9" s="1"/>
  <c r="G197" i="9"/>
  <c r="E197" i="9" s="1"/>
  <c r="B197" i="9" s="1"/>
  <c r="G205" i="9"/>
  <c r="E205" i="9" s="1"/>
  <c r="B205" i="9" s="1"/>
  <c r="E286" i="9"/>
  <c r="B286" i="9" s="1"/>
  <c r="G177" i="9"/>
  <c r="E177" i="9" s="1"/>
  <c r="B177" i="9" s="1"/>
  <c r="G185" i="9"/>
  <c r="E185" i="9" s="1"/>
  <c r="B185" i="9" s="1"/>
  <c r="G195" i="9"/>
  <c r="E195" i="9" s="1"/>
  <c r="B195" i="9" s="1"/>
  <c r="G203" i="9"/>
  <c r="E203" i="9" s="1"/>
  <c r="B203" i="9" s="1"/>
  <c r="G211" i="9"/>
  <c r="E211" i="9" s="1"/>
  <c r="B211" i="9" s="1"/>
  <c r="E291" i="9"/>
  <c r="B291" i="9" s="1"/>
  <c r="E62" i="9"/>
  <c r="B62" i="9" s="1"/>
  <c r="E66" i="9"/>
  <c r="B66" i="9" s="1"/>
  <c r="E70" i="9"/>
  <c r="B70" i="9" s="1"/>
  <c r="E74" i="9"/>
  <c r="B74" i="9" s="1"/>
  <c r="E78" i="9"/>
  <c r="B78" i="9" s="1"/>
  <c r="E82" i="9"/>
  <c r="B82" i="9" s="1"/>
  <c r="E86" i="9"/>
  <c r="B86" i="9" s="1"/>
  <c r="E90" i="9"/>
  <c r="B90" i="9" s="1"/>
  <c r="E94" i="9"/>
  <c r="B94" i="9" s="1"/>
  <c r="B106" i="9"/>
  <c r="B114" i="9"/>
  <c r="B122" i="9"/>
  <c r="B130" i="9"/>
  <c r="B138" i="9"/>
  <c r="B150" i="9"/>
  <c r="H164" i="9"/>
  <c r="G193" i="9"/>
  <c r="E193" i="9" s="1"/>
  <c r="B193" i="9" s="1"/>
  <c r="G201" i="9"/>
  <c r="E201" i="9" s="1"/>
  <c r="B201" i="9" s="1"/>
  <c r="G209" i="9"/>
  <c r="E209" i="9" s="1"/>
  <c r="B209" i="9" s="1"/>
  <c r="E87" i="5"/>
  <c r="E176" i="5"/>
  <c r="G294" i="9"/>
  <c r="E294" i="9" s="1"/>
  <c r="G181" i="9"/>
  <c r="E181" i="9" s="1"/>
  <c r="B181" i="9" s="1"/>
  <c r="L191" i="9"/>
  <c r="F191" i="9" s="1"/>
  <c r="G199" i="9"/>
  <c r="E199" i="9" s="1"/>
  <c r="B199" i="9" s="1"/>
  <c r="G207" i="9"/>
  <c r="E207" i="9" s="1"/>
  <c r="B207" i="9" s="1"/>
  <c r="B213" i="9"/>
  <c r="B214" i="9"/>
  <c r="B221" i="9"/>
  <c r="B230" i="9"/>
  <c r="B238" i="9"/>
  <c r="B246" i="9"/>
  <c r="B254" i="9"/>
  <c r="B262" i="9"/>
  <c r="B270" i="9"/>
  <c r="B217" i="9"/>
  <c r="B225" i="9"/>
  <c r="B226" i="9"/>
  <c r="B234" i="9"/>
  <c r="B242" i="9"/>
  <c r="B250" i="9"/>
  <c r="B258" i="9"/>
  <c r="B266" i="9"/>
  <c r="B273" i="9"/>
  <c r="I34" i="3" l="1"/>
  <c r="C1517" i="1"/>
  <c r="H29" i="3"/>
  <c r="C1436" i="1"/>
  <c r="H1453" i="1"/>
  <c r="G1453" i="1"/>
  <c r="E7" i="5"/>
  <c r="D985" i="1" s="1"/>
  <c r="F12" i="5"/>
  <c r="C990" i="1"/>
  <c r="F363" i="4"/>
  <c r="C358" i="1"/>
  <c r="G358" i="1" s="1"/>
  <c r="G20" i="9"/>
  <c r="H148" i="1"/>
  <c r="H20" i="9"/>
  <c r="E20" i="9" s="1"/>
  <c r="F124" i="4"/>
  <c r="C120" i="1"/>
  <c r="D6" i="4"/>
  <c r="C2" i="1" s="1"/>
  <c r="E350" i="4"/>
  <c r="D345" i="1" s="1"/>
  <c r="H358" i="1"/>
  <c r="H248" i="1"/>
  <c r="G248" i="1"/>
  <c r="E6" i="4"/>
  <c r="D2" i="1" s="1"/>
  <c r="F643" i="4"/>
  <c r="C637" i="1"/>
  <c r="D175" i="5"/>
  <c r="F176" i="5"/>
  <c r="H22" i="3"/>
  <c r="C1153" i="1"/>
  <c r="E293" i="9"/>
  <c r="B294" i="9"/>
  <c r="B191" i="9"/>
  <c r="F129" i="6"/>
  <c r="C1423" i="1"/>
  <c r="H20" i="3"/>
  <c r="C985" i="1"/>
  <c r="I29" i="3"/>
  <c r="D1436" i="1"/>
  <c r="F567" i="4"/>
  <c r="C561" i="1"/>
  <c r="F396" i="4"/>
  <c r="C391" i="1"/>
  <c r="E151" i="4"/>
  <c r="F163" i="4"/>
  <c r="C159" i="1"/>
  <c r="D528" i="4"/>
  <c r="F224" i="4"/>
  <c r="C220" i="1"/>
  <c r="F82" i="4"/>
  <c r="C78" i="1"/>
  <c r="I1456" i="1"/>
  <c r="F625" i="4"/>
  <c r="C619" i="1"/>
  <c r="D407" i="4"/>
  <c r="F298" i="4"/>
  <c r="C293" i="1"/>
  <c r="F196" i="4"/>
  <c r="C192" i="1"/>
  <c r="D151" i="4"/>
  <c r="E164" i="9"/>
  <c r="B164" i="9" s="1"/>
  <c r="F35" i="6"/>
  <c r="H25" i="3"/>
  <c r="C1329" i="1"/>
  <c r="G292" i="9"/>
  <c r="E292" i="9" s="1"/>
  <c r="B292" i="9" s="1"/>
  <c r="F206" i="5"/>
  <c r="C1183" i="1"/>
  <c r="B297" i="9"/>
  <c r="E296" i="9"/>
  <c r="I10" i="3" s="1"/>
  <c r="I23" i="3"/>
  <c r="D1214" i="1"/>
  <c r="F515" i="4"/>
  <c r="C509" i="1"/>
  <c r="D408" i="4"/>
  <c r="F350" i="4"/>
  <c r="C345" i="1"/>
  <c r="F237" i="5"/>
  <c r="H23" i="3"/>
  <c r="C1214" i="1"/>
  <c r="E635" i="4"/>
  <c r="D629" i="1" s="1"/>
  <c r="D414" i="1"/>
  <c r="I1465" i="1"/>
  <c r="E636" i="4"/>
  <c r="D630" i="1" s="1"/>
  <c r="E175" i="5"/>
  <c r="D1152" i="1" s="1"/>
  <c r="I22" i="3"/>
  <c r="D1153" i="1"/>
  <c r="E68" i="5"/>
  <c r="D1065" i="1"/>
  <c r="F212" i="9"/>
  <c r="F69" i="5"/>
  <c r="D68" i="5"/>
  <c r="D6" i="5" s="1"/>
  <c r="C1047" i="1"/>
  <c r="D141" i="6"/>
  <c r="F644" i="4"/>
  <c r="C638" i="1"/>
  <c r="D420" i="4"/>
  <c r="F421" i="4"/>
  <c r="C415" i="1"/>
  <c r="F344" i="4"/>
  <c r="C339" i="1"/>
  <c r="I28" i="3"/>
  <c r="D1435" i="1"/>
  <c r="F50" i="4"/>
  <c r="C46" i="1"/>
  <c r="F263" i="4"/>
  <c r="C259" i="1"/>
  <c r="E407" i="4"/>
  <c r="D402" i="1" s="1"/>
  <c r="D293" i="1"/>
  <c r="F106" i="4"/>
  <c r="C102" i="1"/>
  <c r="G346" i="1"/>
  <c r="H346" i="1"/>
  <c r="I1472" i="1"/>
  <c r="G1517" i="1" l="1"/>
  <c r="H1517" i="1"/>
  <c r="H11" i="3"/>
  <c r="N3" i="9" s="1"/>
  <c r="F7" i="5"/>
  <c r="I20" i="3"/>
  <c r="G990" i="1"/>
  <c r="H990" i="1"/>
  <c r="F6" i="4"/>
  <c r="G120" i="1"/>
  <c r="H120" i="1"/>
  <c r="H16" i="3"/>
  <c r="D412" i="4"/>
  <c r="C407" i="1" s="1"/>
  <c r="E408" i="4"/>
  <c r="D403" i="1" s="1"/>
  <c r="I16" i="3"/>
  <c r="E412" i="4"/>
  <c r="E639" i="4" s="1"/>
  <c r="G276" i="9"/>
  <c r="C984" i="1"/>
  <c r="G259" i="1"/>
  <c r="H259" i="1"/>
  <c r="G415" i="1"/>
  <c r="H415" i="1"/>
  <c r="F407" i="4"/>
  <c r="C402" i="1"/>
  <c r="G220" i="1"/>
  <c r="H220" i="1"/>
  <c r="G561" i="1"/>
  <c r="H561" i="1"/>
  <c r="H1423" i="1"/>
  <c r="G1423" i="1"/>
  <c r="F141" i="6"/>
  <c r="C1435" i="1"/>
  <c r="H28" i="3"/>
  <c r="G299" i="9"/>
  <c r="E299" i="9" s="1"/>
  <c r="B212" i="9"/>
  <c r="G509" i="1"/>
  <c r="H509" i="1"/>
  <c r="G2" i="1"/>
  <c r="H2" i="1"/>
  <c r="G619" i="1"/>
  <c r="H619" i="1"/>
  <c r="I17" i="3"/>
  <c r="E289" i="4"/>
  <c r="D147" i="1"/>
  <c r="F175" i="5"/>
  <c r="C1152" i="1"/>
  <c r="F408" i="4"/>
  <c r="C403" i="1"/>
  <c r="G985" i="1"/>
  <c r="H985" i="1"/>
  <c r="G46" i="1"/>
  <c r="H46" i="1"/>
  <c r="G339" i="1"/>
  <c r="H339" i="1"/>
  <c r="D635" i="4"/>
  <c r="F420" i="4"/>
  <c r="C414" i="1"/>
  <c r="G1047" i="1"/>
  <c r="H1047" i="1"/>
  <c r="G1065" i="1"/>
  <c r="H1065" i="1"/>
  <c r="G345" i="1"/>
  <c r="H345" i="1"/>
  <c r="H1329" i="1"/>
  <c r="G1329" i="1"/>
  <c r="H9" i="3"/>
  <c r="D289" i="4"/>
  <c r="F151" i="4"/>
  <c r="H17" i="3"/>
  <c r="C147" i="1"/>
  <c r="G293" i="1"/>
  <c r="H293" i="1"/>
  <c r="G78" i="1"/>
  <c r="H78" i="1"/>
  <c r="F528" i="4"/>
  <c r="D636" i="4"/>
  <c r="C522" i="1"/>
  <c r="G391" i="1"/>
  <c r="H391" i="1"/>
  <c r="G1436" i="1"/>
  <c r="H1436" i="1"/>
  <c r="G1153" i="1"/>
  <c r="H1153" i="1"/>
  <c r="G637" i="1"/>
  <c r="H637" i="1"/>
  <c r="G102" i="1"/>
  <c r="H102" i="1"/>
  <c r="B20" i="9"/>
  <c r="E19" i="9"/>
  <c r="G638" i="1"/>
  <c r="H638" i="1"/>
  <c r="F68" i="5"/>
  <c r="H21" i="3"/>
  <c r="C1046" i="1"/>
  <c r="I21" i="3"/>
  <c r="D1046" i="1"/>
  <c r="E6" i="5"/>
  <c r="F6" i="5" s="1"/>
  <c r="G1214" i="1"/>
  <c r="H1214" i="1"/>
  <c r="G1183" i="1"/>
  <c r="H1183" i="1"/>
  <c r="G192" i="1"/>
  <c r="H192" i="1"/>
  <c r="G159" i="1"/>
  <c r="H159" i="1"/>
  <c r="I11" i="3" l="1"/>
  <c r="F412" i="4"/>
  <c r="D639" i="4"/>
  <c r="C633" i="1" s="1"/>
  <c r="D407" i="1"/>
  <c r="G1046" i="1"/>
  <c r="H1046" i="1"/>
  <c r="G414" i="1"/>
  <c r="H414" i="1"/>
  <c r="G522" i="1"/>
  <c r="H522" i="1"/>
  <c r="D633" i="1"/>
  <c r="G407" i="1"/>
  <c r="H407" i="1"/>
  <c r="G403" i="1"/>
  <c r="H403" i="1"/>
  <c r="E298" i="9"/>
  <c r="I9" i="3" s="1"/>
  <c r="B299" i="9"/>
  <c r="F636" i="4"/>
  <c r="C630" i="1"/>
  <c r="D291" i="4"/>
  <c r="F289" i="4"/>
  <c r="D413" i="4"/>
  <c r="C285" i="1"/>
  <c r="D290" i="4"/>
  <c r="F635" i="4"/>
  <c r="C629" i="1"/>
  <c r="E291" i="4"/>
  <c r="D287" i="1" s="1"/>
  <c r="E413" i="4"/>
  <c r="D285" i="1"/>
  <c r="E290" i="4"/>
  <c r="D286" i="1" s="1"/>
  <c r="H276" i="9"/>
  <c r="E276" i="9" s="1"/>
  <c r="D984" i="1"/>
  <c r="H8" i="3" s="1"/>
  <c r="G147" i="1"/>
  <c r="H147" i="1"/>
  <c r="K3" i="9"/>
  <c r="G1152" i="1"/>
  <c r="H1152" i="1"/>
  <c r="G1435" i="1"/>
  <c r="H1435" i="1"/>
  <c r="G402" i="1"/>
  <c r="H402" i="1"/>
  <c r="G282" i="9"/>
  <c r="E282" i="9" s="1"/>
  <c r="B282" i="9" s="1"/>
  <c r="H984" i="1" l="1"/>
  <c r="G984" i="1"/>
  <c r="F639" i="4"/>
  <c r="M3" i="9"/>
  <c r="E640" i="4"/>
  <c r="E415" i="4"/>
  <c r="D410" i="1" s="1"/>
  <c r="D408" i="1"/>
  <c r="E414" i="4"/>
  <c r="D409" i="1" s="1"/>
  <c r="F290" i="4"/>
  <c r="C286" i="1"/>
  <c r="F291" i="4"/>
  <c r="C287" i="1"/>
  <c r="G285" i="1"/>
  <c r="H285" i="1"/>
  <c r="G630" i="1"/>
  <c r="H630" i="1"/>
  <c r="E275" i="9"/>
  <c r="I8" i="3" s="1"/>
  <c r="B276" i="9"/>
  <c r="G629" i="1"/>
  <c r="H629" i="1"/>
  <c r="D415" i="4"/>
  <c r="F413" i="4"/>
  <c r="D640" i="4"/>
  <c r="C408" i="1"/>
  <c r="D414" i="4"/>
  <c r="G633" i="1"/>
  <c r="H633" i="1"/>
  <c r="F414" i="4" l="1"/>
  <c r="C409" i="1"/>
  <c r="F415" i="4"/>
  <c r="C410" i="1"/>
  <c r="G286" i="1"/>
  <c r="H286" i="1"/>
  <c r="G408" i="1"/>
  <c r="H408" i="1"/>
  <c r="E642" i="4"/>
  <c r="D634" i="1"/>
  <c r="E641" i="4"/>
  <c r="F640" i="4"/>
  <c r="D642" i="4"/>
  <c r="C634" i="1"/>
  <c r="D641" i="4"/>
  <c r="G287" i="1"/>
  <c r="H287" i="1"/>
  <c r="G634" i="1" l="1"/>
  <c r="H634" i="1"/>
  <c r="G409" i="1"/>
  <c r="H409" i="1"/>
  <c r="D646" i="4"/>
  <c r="F642" i="4"/>
  <c r="C636" i="1"/>
  <c r="E646" i="4"/>
  <c r="D636" i="1"/>
  <c r="G410" i="1"/>
  <c r="H410" i="1"/>
  <c r="F641" i="4"/>
  <c r="D645" i="4"/>
  <c r="C635" i="1"/>
  <c r="E645" i="4"/>
  <c r="D635" i="1"/>
  <c r="F645" i="4" l="1"/>
  <c r="H18" i="3"/>
  <c r="C639" i="1"/>
  <c r="I19" i="3"/>
  <c r="D640" i="1"/>
  <c r="I18" i="3"/>
  <c r="D639" i="1"/>
  <c r="G636" i="1"/>
  <c r="H636" i="1"/>
  <c r="G635" i="1"/>
  <c r="H635" i="1"/>
  <c r="F646" i="4"/>
  <c r="H19" i="3"/>
  <c r="C640" i="1"/>
  <c r="G639" i="1" l="1"/>
  <c r="H639" i="1"/>
  <c r="H7" i="3"/>
  <c r="G640" i="1"/>
  <c r="H640" i="1"/>
  <c r="J3" i="9" l="1"/>
  <c r="I7" i="3"/>
  <c r="M272" i="9" l="1"/>
  <c r="L272" i="9"/>
  <c r="H18" i="9"/>
  <c r="G18" i="9"/>
  <c r="K8" i="9"/>
  <c r="J13" i="9"/>
  <c r="J6" i="9"/>
  <c r="I11" i="9"/>
  <c r="H17" i="9"/>
  <c r="K6" i="9"/>
  <c r="J11" i="9"/>
  <c r="I17" i="9"/>
  <c r="K7" i="9"/>
  <c r="J12" i="9"/>
  <c r="J8" i="9"/>
  <c r="I13" i="9"/>
  <c r="K5" i="9"/>
  <c r="M16" i="9"/>
  <c r="I5" i="9"/>
  <c r="J9" i="9"/>
  <c r="H15" i="9"/>
  <c r="I7" i="9"/>
  <c r="K13" i="9"/>
  <c r="J7" i="9"/>
  <c r="I12" i="9"/>
  <c r="J10" i="9"/>
  <c r="J17" i="9"/>
  <c r="J5" i="9"/>
  <c r="L16" i="9"/>
  <c r="K9" i="9"/>
  <c r="L15" i="9"/>
  <c r="I8" i="9"/>
  <c r="M15" i="9"/>
  <c r="I9" i="9"/>
  <c r="G15" i="9"/>
  <c r="I6" i="9"/>
  <c r="K12" i="9"/>
  <c r="G17" i="9"/>
  <c r="K10" i="9"/>
  <c r="G16" i="9"/>
  <c r="K11" i="9"/>
  <c r="H16" i="9"/>
  <c r="F272" i="9" l="1"/>
  <c r="B272" i="9" s="1"/>
  <c r="E9" i="9"/>
  <c r="B9" i="9" s="1"/>
  <c r="E7" i="9"/>
  <c r="B7" i="9" s="1"/>
  <c r="F16" i="9"/>
  <c r="E17" i="9"/>
  <c r="B17" i="9" s="1"/>
  <c r="E6" i="9"/>
  <c r="B6" i="9" s="1"/>
  <c r="E8" i="9"/>
  <c r="B8" i="9" s="1"/>
  <c r="E13" i="9"/>
  <c r="B13" i="9" s="1"/>
  <c r="E18" i="9"/>
  <c r="B18" i="9" s="1"/>
  <c r="E10" i="9"/>
  <c r="B10" i="9" s="1"/>
  <c r="E16" i="9"/>
  <c r="E11" i="9"/>
  <c r="B11" i="9" s="1"/>
  <c r="E15" i="9"/>
  <c r="F15" i="9"/>
  <c r="E5" i="9"/>
  <c r="E12" i="9"/>
  <c r="B12" i="9" s="1"/>
  <c r="F19" i="9" l="1"/>
  <c r="B16" i="9"/>
  <c r="F14" i="9"/>
  <c r="E14" i="9"/>
  <c r="B15" i="9"/>
  <c r="E4" i="9"/>
  <c r="B5"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<sst xmlns="http://schemas.openxmlformats.org/spreadsheetml/2006/main" count="4313" uniqueCount="3393">
  <si>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</si>
  <si>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</si>
  <si>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</si>
  <si>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</si>
  <si>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</si>
  <si>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</si>
  <si>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</si>
  <si>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</si>
  <si>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</si>
  <si>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</si>
  <si>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</si>
  <si>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</si>
  <si>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</si>
  <si>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</si>
  <si>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</si>
  <si>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</si>
  <si>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</si>
  <si>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</si>
  <si>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</si>
  <si>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</si>
  <si>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</si>
  <si>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</si>
  <si>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</si>
  <si>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</si>
  <si>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</si>
  <si>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</si>
  <si>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</si>
  <si>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</si>
  <si>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</si>
  <si>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</si>
  <si>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</si>
  <si>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ĐURĐEVAC</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</si>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</sst>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218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15363586</v>
      </c>
      <c r="D2" s="6">
        <f>'PR-RAS'!E6</f>
        <v>16974958.159999996</v>
      </c>
      <c r="E2" s="6">
        <v>0</v>
      </c>
      <c r="F2" s="6">
        <v>0</v>
      </c>
      <c r="G2" s="7">
        <f t="shared" ref="G2:G264" si="0">(B2/1000)*(C2*1+D2*2)</f>
        <v>49313.502319999992</v>
      </c>
      <c r="H2" s="7">
        <f t="shared" ref="H2:H264" si="1">ABS(C2-ROUND(C2,0))+ABS(D2-ROUND(D2,0))</f>
        <v>0.15999999642372131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13145337</v>
      </c>
      <c r="D46" s="1">
        <f>'PR-RAS'!E50</f>
        <v>13793926.959999999</v>
      </c>
      <c r="E46" s="1">
        <v>0</v>
      </c>
      <c r="F46" s="1">
        <v>0</v>
      </c>
      <c r="G46" s="2">
        <f t="shared" si="0"/>
        <v>1832993.5914</v>
      </c>
      <c r="H46" s="2">
        <f t="shared" si="1"/>
        <v>4.0000000968575478E-2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11972070</v>
      </c>
      <c r="D64" s="1">
        <f>'PR-RAS'!E68</f>
        <v>12877260.379999999</v>
      </c>
      <c r="E64" s="1">
        <v>0</v>
      </c>
      <c r="F64" s="1">
        <v>0</v>
      </c>
      <c r="G64" s="2">
        <f t="shared" si="0"/>
        <v>2376775.2178799999</v>
      </c>
      <c r="H64" s="2">
        <f t="shared" si="1"/>
        <v>0.37999999895691872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11694446</v>
      </c>
      <c r="D65" s="1">
        <f>'PR-RAS'!E69</f>
        <v>12743128.93</v>
      </c>
      <c r="E65" s="1">
        <v>0</v>
      </c>
      <c r="F65" s="1">
        <v>0</v>
      </c>
      <c r="G65" s="2">
        <f t="shared" si="0"/>
        <v>2379565.0470400001</v>
      </c>
      <c r="H65" s="2">
        <f t="shared" si="1"/>
        <v>7.0000000298023224E-2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277624</v>
      </c>
      <c r="D66" s="1">
        <f>'PR-RAS'!E70</f>
        <v>134131.45000000001</v>
      </c>
      <c r="E66" s="1">
        <v>0</v>
      </c>
      <c r="F66" s="1">
        <v>0</v>
      </c>
      <c r="G66" s="2">
        <f t="shared" si="0"/>
        <v>35482.648500000003</v>
      </c>
      <c r="H66" s="2">
        <f t="shared" si="1"/>
        <v>0.45000000001164153</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1173267</v>
      </c>
      <c r="D70" s="1">
        <f>'PR-RAS'!E74</f>
        <v>916666.58</v>
      </c>
      <c r="E70" s="1">
        <v>0</v>
      </c>
      <c r="F70" s="1">
        <v>0</v>
      </c>
      <c r="G70" s="2">
        <f t="shared" si="0"/>
        <v>207455.41104000004</v>
      </c>
      <c r="H70" s="2">
        <f t="shared" si="1"/>
        <v>0.42000000004190952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1173267</v>
      </c>
      <c r="D71" s="1">
        <f>'PR-RAS'!E75</f>
        <v>877509.49</v>
      </c>
      <c r="E71" s="1">
        <v>0</v>
      </c>
      <c r="F71" s="1">
        <v>0</v>
      </c>
      <c r="G71" s="2">
        <f t="shared" si="0"/>
        <v>204980.01860000001</v>
      </c>
      <c r="H71" s="2">
        <f t="shared" si="1"/>
        <v>0.48999999999068677</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39157.089999999997</v>
      </c>
      <c r="E72" s="1">
        <v>0</v>
      </c>
      <c r="F72" s="1">
        <v>0</v>
      </c>
      <c r="G72" s="2">
        <f t="shared" si="0"/>
        <v>5560.306779999999</v>
      </c>
      <c r="H72" s="2">
        <f t="shared" si="1"/>
        <v>8.999999999650754E-2</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275877</v>
      </c>
      <c r="D102" s="1">
        <f>'PR-RAS'!E106</f>
        <v>386483.78</v>
      </c>
      <c r="E102" s="1">
        <v>0</v>
      </c>
      <c r="F102" s="1">
        <v>0</v>
      </c>
      <c r="G102" s="2">
        <f t="shared" si="0"/>
        <v>105933.30056000002</v>
      </c>
      <c r="H102" s="2">
        <f t="shared" si="1"/>
        <v>0.21999999997206032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275877</v>
      </c>
      <c r="D108" s="1">
        <f>'PR-RAS'!E112</f>
        <v>386483.78</v>
      </c>
      <c r="E108" s="1">
        <v>0</v>
      </c>
      <c r="F108" s="1">
        <v>0</v>
      </c>
      <c r="G108" s="2">
        <f t="shared" si="0"/>
        <v>112226.36792</v>
      </c>
      <c r="H108" s="2">
        <f t="shared" si="1"/>
        <v>0.21999999997206032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275877</v>
      </c>
      <c r="D113" s="1">
        <f>'PR-RAS'!E117</f>
        <v>386483.78</v>
      </c>
      <c r="E113" s="1">
        <v>0</v>
      </c>
      <c r="F113" s="1">
        <v>0</v>
      </c>
      <c r="G113" s="2">
        <f t="shared" si="0"/>
        <v>117470.59072000001</v>
      </c>
      <c r="H113" s="2">
        <f t="shared" si="1"/>
        <v>0.21999999997206032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50302</v>
      </c>
      <c r="D120" s="1">
        <f>'PR-RAS'!E124</f>
        <v>87826.42</v>
      </c>
      <c r="E120" s="1">
        <v>0</v>
      </c>
      <c r="F120" s="1">
        <v>0</v>
      </c>
      <c r="G120" s="2">
        <f t="shared" si="0"/>
        <v>26888.625959999998</v>
      </c>
      <c r="H120" s="2">
        <f t="shared" si="1"/>
        <v>0.41999999999825377</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27590</v>
      </c>
      <c r="D121" s="1">
        <f>'PR-RAS'!E125</f>
        <v>40717.5</v>
      </c>
      <c r="E121" s="1">
        <v>0</v>
      </c>
      <c r="F121" s="1">
        <v>0</v>
      </c>
      <c r="G121" s="2">
        <f t="shared" si="0"/>
        <v>13083</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3066</v>
      </c>
      <c r="D122" s="1">
        <f>'PR-RAS'!E126</f>
        <v>790</v>
      </c>
      <c r="E122" s="1">
        <v>0</v>
      </c>
      <c r="F122" s="1">
        <v>0</v>
      </c>
      <c r="G122" s="2">
        <f t="shared" si="0"/>
        <v>562.16599999999994</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24524</v>
      </c>
      <c r="D123" s="1">
        <f>'PR-RAS'!E127</f>
        <v>39927.5</v>
      </c>
      <c r="E123" s="1">
        <v>0</v>
      </c>
      <c r="F123" s="1">
        <v>0</v>
      </c>
      <c r="G123" s="2">
        <f t="shared" si="0"/>
        <v>12734.237999999999</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22712</v>
      </c>
      <c r="D124" s="1">
        <f>'PR-RAS'!E128</f>
        <v>47108.92</v>
      </c>
      <c r="E124" s="1">
        <v>0</v>
      </c>
      <c r="F124" s="1">
        <v>0</v>
      </c>
      <c r="G124" s="2">
        <f t="shared" si="0"/>
        <v>14382.37032</v>
      </c>
      <c r="H124" s="2">
        <f t="shared" si="1"/>
        <v>8.000000000174623E-2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22712</v>
      </c>
      <c r="D125" s="1">
        <f>'PR-RAS'!E129</f>
        <v>27925.08</v>
      </c>
      <c r="E125" s="1">
        <v>0</v>
      </c>
      <c r="F125" s="1">
        <v>0</v>
      </c>
      <c r="G125" s="2">
        <f t="shared" si="0"/>
        <v>9741.7078400000009</v>
      </c>
      <c r="H125" s="2">
        <f t="shared" si="1"/>
        <v>8.000000000174623E-2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19183.84</v>
      </c>
      <c r="E126" s="1">
        <v>0</v>
      </c>
      <c r="F126" s="1">
        <v>0</v>
      </c>
      <c r="G126" s="2">
        <f t="shared" si="0"/>
        <v>4795.96</v>
      </c>
      <c r="H126" s="2">
        <f t="shared" si="1"/>
        <v>0.15999999999985448</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1892070</v>
      </c>
      <c r="D129" s="1">
        <f>'PR-RAS'!E133</f>
        <v>2706721</v>
      </c>
      <c r="E129" s="1">
        <v>0</v>
      </c>
      <c r="F129" s="1">
        <v>0</v>
      </c>
      <c r="G129" s="2">
        <f t="shared" si="0"/>
        <v>935105.53599999996</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1892070</v>
      </c>
      <c r="D130" s="1">
        <f>'PR-RAS'!E134</f>
        <v>2706721</v>
      </c>
      <c r="E130" s="1">
        <v>0</v>
      </c>
      <c r="F130" s="1">
        <v>0</v>
      </c>
      <c r="G130" s="2">
        <f t="shared" si="0"/>
        <v>942411.04800000007</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1609645</v>
      </c>
      <c r="D131" s="1">
        <f>'PR-RAS'!E135</f>
        <v>2005072</v>
      </c>
      <c r="E131" s="1">
        <v>0</v>
      </c>
      <c r="F131" s="1">
        <v>0</v>
      </c>
      <c r="G131" s="2">
        <f t="shared" si="0"/>
        <v>730572.57000000007</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282425</v>
      </c>
      <c r="D132" s="1">
        <f>'PR-RAS'!E136</f>
        <v>701649</v>
      </c>
      <c r="E132" s="1">
        <v>0</v>
      </c>
      <c r="F132" s="1">
        <v>0</v>
      </c>
      <c r="G132" s="2">
        <f t="shared" si="0"/>
        <v>220829.71300000002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14724562</v>
      </c>
      <c r="D147" s="1">
        <f>'PR-RAS'!E151</f>
        <v>15842653.899999999</v>
      </c>
      <c r="E147" s="1">
        <v>0</v>
      </c>
      <c r="F147" s="1">
        <v>0</v>
      </c>
      <c r="G147" s="2">
        <f t="shared" si="0"/>
        <v>6775840.9907999989</v>
      </c>
      <c r="H147" s="2">
        <f t="shared" si="1"/>
        <v>0.10000000149011612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11736912</v>
      </c>
      <c r="D148" s="1">
        <f>'PR-RAS'!E152</f>
        <v>12711416.879999999</v>
      </c>
      <c r="E148" s="1">
        <v>0</v>
      </c>
      <c r="F148" s="1">
        <v>0</v>
      </c>
      <c r="G148" s="2">
        <f t="shared" si="0"/>
        <v>5462482.6267199991</v>
      </c>
      <c r="H148" s="2">
        <f t="shared" si="1"/>
        <v>0.12000000104308128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9761003</v>
      </c>
      <c r="D149" s="1">
        <f>'PR-RAS'!E153</f>
        <v>10539967.1</v>
      </c>
      <c r="E149" s="1">
        <v>0</v>
      </c>
      <c r="F149" s="1">
        <v>0</v>
      </c>
      <c r="G149" s="2">
        <f t="shared" si="0"/>
        <v>4564458.7056</v>
      </c>
      <c r="H149" s="2">
        <f t="shared" si="1"/>
        <v>9.999999962747097E-2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9471911</v>
      </c>
      <c r="D150" s="1">
        <f>'PR-RAS'!E154</f>
        <v>10175858.1</v>
      </c>
      <c r="E150" s="1">
        <v>0</v>
      </c>
      <c r="F150" s="1">
        <v>0</v>
      </c>
      <c r="G150" s="2">
        <f t="shared" si="0"/>
        <v>4443720.4528000001</v>
      </c>
      <c r="H150" s="2">
        <f t="shared" si="1"/>
        <v>9.999999962747097E-2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87967</v>
      </c>
      <c r="D152" s="1">
        <f>'PR-RAS'!E156</f>
        <v>167241.71</v>
      </c>
      <c r="E152" s="1">
        <v>0</v>
      </c>
      <c r="F152" s="1">
        <v>0</v>
      </c>
      <c r="G152" s="2">
        <f t="shared" si="0"/>
        <v>63790.013419999996</v>
      </c>
      <c r="H152" s="2">
        <f t="shared" si="1"/>
        <v>0.29000000000814907</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201125</v>
      </c>
      <c r="D153" s="1">
        <f>'PR-RAS'!E157</f>
        <v>196867.29</v>
      </c>
      <c r="E153" s="1">
        <v>0</v>
      </c>
      <c r="F153" s="1">
        <v>0</v>
      </c>
      <c r="G153" s="2">
        <f t="shared" si="0"/>
        <v>90418.656160000013</v>
      </c>
      <c r="H153" s="2">
        <f t="shared" si="1"/>
        <v>0.29000000000814907</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439029</v>
      </c>
      <c r="D154" s="1">
        <f>'PR-RAS'!E158</f>
        <v>457072.78</v>
      </c>
      <c r="E154" s="1">
        <v>0</v>
      </c>
      <c r="F154" s="1">
        <v>0</v>
      </c>
      <c r="G154" s="2">
        <f t="shared" si="0"/>
        <v>207035.70767999999</v>
      </c>
      <c r="H154" s="2">
        <f t="shared" si="1"/>
        <v>0.21999999997206032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1536880</v>
      </c>
      <c r="D155" s="1">
        <f>'PR-RAS'!E159</f>
        <v>1714377</v>
      </c>
      <c r="E155" s="1">
        <v>0</v>
      </c>
      <c r="F155" s="1">
        <v>0</v>
      </c>
      <c r="G155" s="2">
        <f t="shared" si="0"/>
        <v>764707.63599999994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1534190</v>
      </c>
      <c r="D157" s="1">
        <f>'PR-RAS'!E161</f>
        <v>1713773.33</v>
      </c>
      <c r="E157" s="1">
        <v>0</v>
      </c>
      <c r="F157" s="1">
        <v>0</v>
      </c>
      <c r="G157" s="2">
        <f t="shared" si="0"/>
        <v>774030.91896000004</v>
      </c>
      <c r="H157" s="2">
        <f t="shared" si="1"/>
        <v>0.33000000007450581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2690</v>
      </c>
      <c r="D158" s="1">
        <f>'PR-RAS'!E162</f>
        <v>603.66999999999996</v>
      </c>
      <c r="E158" s="1">
        <v>0</v>
      </c>
      <c r="F158" s="1">
        <v>0</v>
      </c>
      <c r="G158" s="2">
        <f t="shared" si="0"/>
        <v>611.88238000000001</v>
      </c>
      <c r="H158" s="2">
        <f t="shared" si="1"/>
        <v>0.33000000000004093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2932674</v>
      </c>
      <c r="D159" s="1">
        <f>'PR-RAS'!E163</f>
        <v>2993249.09</v>
      </c>
      <c r="E159" s="1">
        <v>0</v>
      </c>
      <c r="F159" s="1">
        <v>0</v>
      </c>
      <c r="G159" s="2">
        <f t="shared" si="0"/>
        <v>1409229.20444</v>
      </c>
      <c r="H159" s="2">
        <f t="shared" si="1"/>
        <v>8.9999999850988388E-2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248703</v>
      </c>
      <c r="D160" s="1">
        <f>'PR-RAS'!E164</f>
        <v>370543.57</v>
      </c>
      <c r="E160" s="1">
        <v>0</v>
      </c>
      <c r="F160" s="1">
        <v>0</v>
      </c>
      <c r="G160" s="2">
        <f t="shared" si="0"/>
        <v>157376.63226000001</v>
      </c>
      <c r="H160" s="2">
        <f t="shared" si="1"/>
        <v>0.42999999999301508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31891</v>
      </c>
      <c r="D161" s="1">
        <f>'PR-RAS'!E165</f>
        <v>61364.14</v>
      </c>
      <c r="E161" s="1">
        <v>0</v>
      </c>
      <c r="F161" s="1">
        <v>0</v>
      </c>
      <c r="G161" s="2">
        <f t="shared" si="0"/>
        <v>24739.084800000001</v>
      </c>
      <c r="H161" s="2">
        <f t="shared" si="1"/>
        <v>0.13999999999941792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193470</v>
      </c>
      <c r="D162" s="1">
        <f>'PR-RAS'!E166</f>
        <v>297849.78999999998</v>
      </c>
      <c r="E162" s="1">
        <v>0</v>
      </c>
      <c r="F162" s="1">
        <v>0</v>
      </c>
      <c r="G162" s="2">
        <f t="shared" si="0"/>
        <v>127056.30237999999</v>
      </c>
      <c r="H162" s="2">
        <f t="shared" si="1"/>
        <v>0.21000000002095476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23342</v>
      </c>
      <c r="D163" s="1">
        <f>'PR-RAS'!E167</f>
        <v>11329.64</v>
      </c>
      <c r="E163" s="1">
        <v>0</v>
      </c>
      <c r="F163" s="1">
        <v>0</v>
      </c>
      <c r="G163" s="2">
        <f t="shared" si="0"/>
        <v>7452.2073600000003</v>
      </c>
      <c r="H163" s="2">
        <f t="shared" si="1"/>
        <v>0.36000000000058208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1267782</v>
      </c>
      <c r="D165" s="1">
        <f>'PR-RAS'!E169</f>
        <v>1296147.83</v>
      </c>
      <c r="E165" s="1">
        <v>0</v>
      </c>
      <c r="F165" s="1">
        <v>0</v>
      </c>
      <c r="G165" s="2">
        <f t="shared" si="0"/>
        <v>633052.73624</v>
      </c>
      <c r="H165" s="2">
        <f t="shared" si="1"/>
        <v>0.16999999992549419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169430</v>
      </c>
      <c r="D166" s="1">
        <f>'PR-RAS'!E170</f>
        <v>215107.32</v>
      </c>
      <c r="E166" s="1">
        <v>0</v>
      </c>
      <c r="F166" s="1">
        <v>0</v>
      </c>
      <c r="G166" s="2">
        <f t="shared" si="0"/>
        <v>98941.365600000005</v>
      </c>
      <c r="H166" s="2">
        <f t="shared" si="1"/>
        <v>0.32000000000698492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723661</v>
      </c>
      <c r="D167" s="1">
        <f>'PR-RAS'!E171</f>
        <v>729724.14</v>
      </c>
      <c r="E167" s="1">
        <v>0</v>
      </c>
      <c r="F167" s="1">
        <v>0</v>
      </c>
      <c r="G167" s="2">
        <f t="shared" si="0"/>
        <v>362396.14048000006</v>
      </c>
      <c r="H167" s="2">
        <f t="shared" si="1"/>
        <v>0.14000000001396984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250364</v>
      </c>
      <c r="D168" s="1">
        <f>'PR-RAS'!E172</f>
        <v>224681.21</v>
      </c>
      <c r="E168" s="1">
        <v>0</v>
      </c>
      <c r="F168" s="1">
        <v>0</v>
      </c>
      <c r="G168" s="2">
        <f t="shared" si="0"/>
        <v>116854.31213999999</v>
      </c>
      <c r="H168" s="2">
        <f t="shared" si="1"/>
        <v>0.20999999999185093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32308</v>
      </c>
      <c r="D169" s="1">
        <f>'PR-RAS'!E173</f>
        <v>31374.62</v>
      </c>
      <c r="E169" s="1">
        <v>0</v>
      </c>
      <c r="F169" s="1">
        <v>0</v>
      </c>
      <c r="G169" s="2">
        <f t="shared" si="0"/>
        <v>15969.616319999999</v>
      </c>
      <c r="H169" s="2">
        <f t="shared" si="1"/>
        <v>0.38000000000101863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89283</v>
      </c>
      <c r="D170" s="1">
        <f>'PR-RAS'!E174</f>
        <v>90206.54</v>
      </c>
      <c r="E170" s="1">
        <v>0</v>
      </c>
      <c r="F170" s="1">
        <v>0</v>
      </c>
      <c r="G170" s="2">
        <f t="shared" si="0"/>
        <v>45578.637519999997</v>
      </c>
      <c r="H170" s="2">
        <f t="shared" si="1"/>
        <v>0.46000000000640284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2736</v>
      </c>
      <c r="D172" s="1">
        <f>'PR-RAS'!E176</f>
        <v>5054</v>
      </c>
      <c r="E172" s="1">
        <v>0</v>
      </c>
      <c r="F172" s="1">
        <v>0</v>
      </c>
      <c r="G172" s="2">
        <f t="shared" si="0"/>
        <v>2196.3240000000001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1052553</v>
      </c>
      <c r="D173" s="1">
        <f>'PR-RAS'!E177</f>
        <v>1105071.8699999999</v>
      </c>
      <c r="E173" s="1">
        <v>0</v>
      </c>
      <c r="F173" s="1">
        <v>0</v>
      </c>
      <c r="G173" s="2">
        <f t="shared" si="0"/>
        <v>561183.83927999996</v>
      </c>
      <c r="H173" s="2">
        <f t="shared" si="1"/>
        <v>0.13000000012107193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711607</v>
      </c>
      <c r="D174" s="1">
        <f>'PR-RAS'!E178</f>
        <v>769126.86</v>
      </c>
      <c r="E174" s="1">
        <v>0</v>
      </c>
      <c r="F174" s="1">
        <v>0</v>
      </c>
      <c r="G174" s="2">
        <f t="shared" si="0"/>
        <v>389225.90455999994</v>
      </c>
      <c r="H174" s="2">
        <f t="shared" si="1"/>
        <v>0.14000000001396984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55628</v>
      </c>
      <c r="D175" s="1">
        <f>'PR-RAS'!E179</f>
        <v>111282.77</v>
      </c>
      <c r="E175" s="1">
        <v>0</v>
      </c>
      <c r="F175" s="1">
        <v>0</v>
      </c>
      <c r="G175" s="2">
        <f t="shared" si="0"/>
        <v>48405.67596</v>
      </c>
      <c r="H175" s="2">
        <f t="shared" si="1"/>
        <v>0.22999999999592546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19906</v>
      </c>
      <c r="D176" s="1">
        <f>'PR-RAS'!E180</f>
        <v>11123.01</v>
      </c>
      <c r="E176" s="1">
        <v>0</v>
      </c>
      <c r="F176" s="1">
        <v>0</v>
      </c>
      <c r="G176" s="2">
        <f t="shared" si="0"/>
        <v>7376.6035000000002</v>
      </c>
      <c r="H176" s="2">
        <f t="shared" si="1"/>
        <v>1.0000000000218279E-2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59540</v>
      </c>
      <c r="D177" s="1">
        <f>'PR-RAS'!E181</f>
        <v>89532.23</v>
      </c>
      <c r="E177" s="1">
        <v>0</v>
      </c>
      <c r="F177" s="1">
        <v>0</v>
      </c>
      <c r="G177" s="2">
        <f t="shared" si="0"/>
        <v>41994.384959999996</v>
      </c>
      <c r="H177" s="2">
        <f t="shared" si="1"/>
        <v>0.22999999999592546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27847</v>
      </c>
      <c r="D179" s="1">
        <f>'PR-RAS'!E183</f>
        <v>55292.51</v>
      </c>
      <c r="E179" s="1">
        <v>0</v>
      </c>
      <c r="F179" s="1">
        <v>0</v>
      </c>
      <c r="G179" s="2">
        <f t="shared" si="0"/>
        <v>24640.899560000002</v>
      </c>
      <c r="H179" s="2">
        <f t="shared" si="1"/>
        <v>0.48999999999796273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152058</v>
      </c>
      <c r="D180" s="1">
        <f>'PR-RAS'!E184</f>
        <v>37521.040000000001</v>
      </c>
      <c r="E180" s="1">
        <v>0</v>
      </c>
      <c r="F180" s="1">
        <v>0</v>
      </c>
      <c r="G180" s="2">
        <f t="shared" si="0"/>
        <v>40650.914320000003</v>
      </c>
      <c r="H180" s="2">
        <f t="shared" si="1"/>
        <v>4.0000000000873115E-2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19958</v>
      </c>
      <c r="D181" s="1">
        <f>'PR-RAS'!E185</f>
        <v>29034.23</v>
      </c>
      <c r="E181" s="1">
        <v>0</v>
      </c>
      <c r="F181" s="1">
        <v>0</v>
      </c>
      <c r="G181" s="2">
        <f t="shared" si="0"/>
        <v>14044.762799999999</v>
      </c>
      <c r="H181" s="2">
        <f t="shared" si="1"/>
        <v>0.22999999999956344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6009</v>
      </c>
      <c r="D182" s="1">
        <f>'PR-RAS'!E186</f>
        <v>2159.2199999999998</v>
      </c>
      <c r="E182" s="1">
        <v>0</v>
      </c>
      <c r="F182" s="1">
        <v>0</v>
      </c>
      <c r="G182" s="2">
        <f t="shared" si="0"/>
        <v>1869.2666399999996</v>
      </c>
      <c r="H182" s="2">
        <f t="shared" si="1"/>
        <v>0.21999999999979991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363636</v>
      </c>
      <c r="D184" s="1">
        <f>'PR-RAS'!E188</f>
        <v>221485.82</v>
      </c>
      <c r="E184" s="1">
        <v>0</v>
      </c>
      <c r="F184" s="1">
        <v>0</v>
      </c>
      <c r="G184" s="2">
        <f t="shared" si="0"/>
        <v>147609.19811999999</v>
      </c>
      <c r="H184" s="2">
        <f t="shared" si="1"/>
        <v>0.17999999999301508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35008</v>
      </c>
      <c r="D186" s="1">
        <f>'PR-RAS'!E190</f>
        <v>29884.81</v>
      </c>
      <c r="E186" s="1">
        <v>0</v>
      </c>
      <c r="F186" s="1">
        <v>0</v>
      </c>
      <c r="G186" s="2">
        <f t="shared" si="0"/>
        <v>17533.859699999997</v>
      </c>
      <c r="H186" s="2">
        <f t="shared" si="1"/>
        <v>0.18999999999869033</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10096</v>
      </c>
      <c r="D187" s="1">
        <f>'PR-RAS'!E191</f>
        <v>7994.06</v>
      </c>
      <c r="E187" s="1">
        <v>0</v>
      </c>
      <c r="F187" s="1">
        <v>0</v>
      </c>
      <c r="G187" s="2">
        <f t="shared" si="0"/>
        <v>4851.6463200000007</v>
      </c>
      <c r="H187" s="2">
        <f t="shared" si="1"/>
        <v>6.0000000000400178E-2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3170</v>
      </c>
      <c r="D188" s="1">
        <f>'PR-RAS'!E192</f>
        <v>1440</v>
      </c>
      <c r="E188" s="1">
        <v>0</v>
      </c>
      <c r="F188" s="1">
        <v>0</v>
      </c>
      <c r="G188" s="2">
        <f t="shared" si="0"/>
        <v>1131.3499999999999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44616</v>
      </c>
      <c r="D189" s="1">
        <f>'PR-RAS'!E193</f>
        <v>36513.97</v>
      </c>
      <c r="E189" s="1">
        <v>0</v>
      </c>
      <c r="F189" s="1">
        <v>0</v>
      </c>
      <c r="G189" s="2">
        <f t="shared" si="0"/>
        <v>22117.060720000001</v>
      </c>
      <c r="H189" s="2">
        <f t="shared" si="1"/>
        <v>2.9999999998835847E-2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59763</v>
      </c>
      <c r="D190" s="1">
        <f>'PR-RAS'!E194</f>
        <v>14625</v>
      </c>
      <c r="E190" s="1">
        <v>0</v>
      </c>
      <c r="F190" s="1">
        <v>0</v>
      </c>
      <c r="G190" s="2">
        <f t="shared" si="0"/>
        <v>16823.456999999999</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210983</v>
      </c>
      <c r="D191" s="1">
        <f>'PR-RAS'!E195</f>
        <v>131027.98</v>
      </c>
      <c r="E191" s="1">
        <v>0</v>
      </c>
      <c r="F191" s="1">
        <v>0</v>
      </c>
      <c r="G191" s="2">
        <f t="shared" si="0"/>
        <v>89877.402399999992</v>
      </c>
      <c r="H191" s="2">
        <f t="shared" si="1"/>
        <v>2.0000000004074536E-2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54976</v>
      </c>
      <c r="D192" s="1">
        <f>'PR-RAS'!E196</f>
        <v>13027.62</v>
      </c>
      <c r="E192" s="1">
        <v>0</v>
      </c>
      <c r="F192" s="1">
        <v>0</v>
      </c>
      <c r="G192" s="2">
        <f t="shared" si="0"/>
        <v>15476.966840000001</v>
      </c>
      <c r="H192" s="2">
        <f t="shared" si="1"/>
        <v>0.37999999999919964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54976</v>
      </c>
      <c r="D206" s="1">
        <f>'PR-RAS'!E210</f>
        <v>13027.62</v>
      </c>
      <c r="E206" s="1">
        <v>0</v>
      </c>
      <c r="F206" s="1">
        <v>0</v>
      </c>
      <c r="G206" s="2">
        <f t="shared" si="0"/>
        <v>16611.404200000001</v>
      </c>
      <c r="H206" s="2">
        <f t="shared" si="1"/>
        <v>0.37999999999919964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60</v>
      </c>
      <c r="D207" s="1">
        <f>'PR-RAS'!E211</f>
        <v>60</v>
      </c>
      <c r="E207" s="1">
        <v>0</v>
      </c>
      <c r="F207" s="1">
        <v>0</v>
      </c>
      <c r="G207" s="2">
        <f t="shared" si="0"/>
        <v>37.08</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54916</v>
      </c>
      <c r="D209" s="1">
        <f>'PR-RAS'!E213</f>
        <v>12967.62</v>
      </c>
      <c r="E209" s="1">
        <v>0</v>
      </c>
      <c r="F209" s="1">
        <v>0</v>
      </c>
      <c r="G209" s="2">
        <f t="shared" si="0"/>
        <v>16817.057919999999</v>
      </c>
      <c r="H209" s="2">
        <f t="shared" si="1"/>
        <v>0.37999999999919964</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124960.31</v>
      </c>
      <c r="E248" s="1">
        <v>0</v>
      </c>
      <c r="F248" s="1">
        <v>0</v>
      </c>
      <c r="G248" s="2">
        <f t="shared" si="0"/>
        <v>61730.39314</v>
      </c>
      <c r="H248" s="2">
        <f t="shared" si="1"/>
        <v>0.30999999999767169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124960.31</v>
      </c>
      <c r="E255" s="1">
        <v>0</v>
      </c>
      <c r="F255" s="1">
        <v>0</v>
      </c>
      <c r="G255" s="2">
        <f t="shared" si="0"/>
        <v>63479.837480000002</v>
      </c>
      <c r="H255" s="2">
        <f t="shared" si="1"/>
        <v>0.30999999999767169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124960.31</v>
      </c>
      <c r="E257" s="1">
        <v>0</v>
      </c>
      <c r="F257" s="1">
        <v>0</v>
      </c>
      <c r="G257" s="2">
        <f t="shared" si="0"/>
        <v>63979.678720000004</v>
      </c>
      <c r="H257" s="2">
        <f t="shared" si="1"/>
        <v>0.30999999999767169</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14724562</v>
      </c>
      <c r="D285" s="1">
        <f>'PR-RAS'!E289</f>
        <v>15842653.899999999</v>
      </c>
      <c r="E285" s="1">
        <v>0</v>
      </c>
      <c r="F285" s="1">
        <v>0</v>
      </c>
      <c r="G285" s="2">
        <f t="shared" si="8"/>
        <v>13180403.023199998</v>
      </c>
      <c r="H285" s="2">
        <f t="shared" si="9"/>
        <v>0.10000000149011612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639024</v>
      </c>
      <c r="D286" s="1">
        <f>'PR-RAS'!E290</f>
        <v>1132304.2599999979</v>
      </c>
      <c r="E286" s="1">
        <v>0</v>
      </c>
      <c r="F286" s="1">
        <v>0</v>
      </c>
      <c r="G286" s="2">
        <f t="shared" si="8"/>
        <v>827535.26819999877</v>
      </c>
      <c r="H286" s="2">
        <f t="shared" si="9"/>
        <v>0.25999999791383743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154590</v>
      </c>
      <c r="D289" s="1">
        <f>'PR-RAS'!E293</f>
        <v>73014.850000000006</v>
      </c>
      <c r="E289" s="1">
        <v>0</v>
      </c>
      <c r="F289" s="1">
        <v>0</v>
      </c>
      <c r="G289" s="2">
        <f t="shared" si="8"/>
        <v>86578.473599999998</v>
      </c>
      <c r="H289" s="2">
        <f t="shared" si="9"/>
        <v>0.14999999999417923</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135950</v>
      </c>
      <c r="D290" s="1">
        <f>'PR-RAS'!E294</f>
        <v>44509.49</v>
      </c>
      <c r="E290" s="1">
        <v>0</v>
      </c>
      <c r="F290" s="1">
        <v>0</v>
      </c>
      <c r="G290" s="2">
        <f t="shared" si="8"/>
        <v>65016.035219999991</v>
      </c>
      <c r="H290" s="2">
        <f t="shared" si="9"/>
        <v>0.48999999999796273</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5398</v>
      </c>
      <c r="D291" s="1">
        <f>'PR-RAS'!E295</f>
        <v>3966</v>
      </c>
      <c r="E291" s="1">
        <v>0</v>
      </c>
      <c r="F291" s="1">
        <v>0</v>
      </c>
      <c r="G291" s="2">
        <f t="shared" si="8"/>
        <v>3865.7</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2600</v>
      </c>
      <c r="D293" s="1">
        <f>'PR-RAS'!E298</f>
        <v>2757.77</v>
      </c>
      <c r="E293" s="1">
        <v>0</v>
      </c>
      <c r="F293" s="1">
        <v>0</v>
      </c>
      <c r="G293" s="2">
        <f t="shared" si="8"/>
        <v>2369.7376799999997</v>
      </c>
      <c r="H293" s="2">
        <f t="shared" si="9"/>
        <v>0.23000000000001819</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2600</v>
      </c>
      <c r="D306" s="1">
        <f>'PR-RAS'!E311</f>
        <v>2757.77</v>
      </c>
      <c r="E306" s="1">
        <v>0</v>
      </c>
      <c r="F306" s="1">
        <v>0</v>
      </c>
      <c r="G306" s="2">
        <f t="shared" si="8"/>
        <v>2475.2397000000001</v>
      </c>
      <c r="H306" s="2">
        <f t="shared" si="9"/>
        <v>0.23000000000001819</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2600</v>
      </c>
      <c r="D307" s="1">
        <f>'PR-RAS'!E312</f>
        <v>2757.77</v>
      </c>
      <c r="E307" s="1">
        <v>0</v>
      </c>
      <c r="F307" s="1">
        <v>0</v>
      </c>
      <c r="G307" s="2">
        <f t="shared" si="8"/>
        <v>2483.3552399999999</v>
      </c>
      <c r="H307" s="2">
        <f t="shared" si="9"/>
        <v>0.23000000000001819</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2600</v>
      </c>
      <c r="D308" s="1">
        <f>'PR-RAS'!E313</f>
        <v>2757.77</v>
      </c>
      <c r="E308" s="1">
        <v>0</v>
      </c>
      <c r="F308" s="1">
        <v>0</v>
      </c>
      <c r="G308" s="2">
        <f t="shared" si="8"/>
        <v>2491.4707800000001</v>
      </c>
      <c r="H308" s="2">
        <f t="shared" si="9"/>
        <v>0.23000000000001819</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604627</v>
      </c>
      <c r="D345" s="1">
        <f>'PR-RAS'!E350</f>
        <v>966240.67</v>
      </c>
      <c r="E345" s="1">
        <v>0</v>
      </c>
      <c r="F345" s="1">
        <v>0</v>
      </c>
      <c r="G345" s="2">
        <f t="shared" si="8"/>
        <v>872765.2689599999</v>
      </c>
      <c r="H345" s="2">
        <f t="shared" si="9"/>
        <v>0.32999999995809048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387048</v>
      </c>
      <c r="D358" s="1">
        <f>'PR-RAS'!E363</f>
        <v>245638.17</v>
      </c>
      <c r="E358" s="1">
        <v>0</v>
      </c>
      <c r="F358" s="1">
        <v>0</v>
      </c>
      <c r="G358" s="2">
        <f t="shared" si="8"/>
        <v>313561.78938000003</v>
      </c>
      <c r="H358" s="2">
        <f t="shared" si="9"/>
        <v>0.17000000001280569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82428</v>
      </c>
      <c r="D364" s="1">
        <f>'PR-RAS'!E369</f>
        <v>91506.72</v>
      </c>
      <c r="E364" s="1">
        <v>0</v>
      </c>
      <c r="F364" s="1">
        <v>0</v>
      </c>
      <c r="G364" s="2">
        <f t="shared" si="8"/>
        <v>96355.242719999995</v>
      </c>
      <c r="H364" s="2">
        <f t="shared" si="9"/>
        <v>0.27999999999883585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37548</v>
      </c>
      <c r="D365" s="1">
        <f>'PR-RAS'!E370</f>
        <v>66345.22</v>
      </c>
      <c r="E365" s="1">
        <v>0</v>
      </c>
      <c r="F365" s="1">
        <v>0</v>
      </c>
      <c r="G365" s="2">
        <f t="shared" si="8"/>
        <v>61966.792159999997</v>
      </c>
      <c r="H365" s="2">
        <f t="shared" si="9"/>
        <v>0.22000000000116415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44880</v>
      </c>
      <c r="D371" s="1">
        <f>'PR-RAS'!E376</f>
        <v>25161.5</v>
      </c>
      <c r="E371" s="1">
        <v>0</v>
      </c>
      <c r="F371" s="1">
        <v>0</v>
      </c>
      <c r="G371" s="2">
        <f t="shared" si="8"/>
        <v>35225.11</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304620</v>
      </c>
      <c r="D378" s="1">
        <f>'PR-RAS'!E383</f>
        <v>154131.45000000001</v>
      </c>
      <c r="E378" s="1">
        <v>0</v>
      </c>
      <c r="F378" s="1">
        <v>0</v>
      </c>
      <c r="G378" s="2">
        <f t="shared" si="8"/>
        <v>231056.85330000002</v>
      </c>
      <c r="H378" s="2">
        <f t="shared" si="9"/>
        <v>0.45000000001164153</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304620</v>
      </c>
      <c r="D379" s="1">
        <f>'PR-RAS'!E384</f>
        <v>154131.45000000001</v>
      </c>
      <c r="E379" s="1">
        <v>0</v>
      </c>
      <c r="F379" s="1">
        <v>0</v>
      </c>
      <c r="G379" s="2">
        <f t="shared" si="8"/>
        <v>231669.73620000001</v>
      </c>
      <c r="H379" s="2">
        <f t="shared" si="9"/>
        <v>0.45000000001164153</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217579</v>
      </c>
      <c r="D397" s="1">
        <f>'PR-RAS'!E402</f>
        <v>720602.5</v>
      </c>
      <c r="E397" s="1">
        <v>0</v>
      </c>
      <c r="F397" s="1">
        <v>0</v>
      </c>
      <c r="G397" s="2">
        <f t="shared" si="8"/>
        <v>656878.46400000004</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217579</v>
      </c>
      <c r="D398" s="1">
        <f>'PR-RAS'!E403</f>
        <v>720602.5</v>
      </c>
      <c r="E398" s="1">
        <v>0</v>
      </c>
      <c r="F398" s="1">
        <v>0</v>
      </c>
      <c r="G398" s="2">
        <f t="shared" si="8"/>
        <v>658537.24800000002</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602027</v>
      </c>
      <c r="D403" s="1">
        <f>'PR-RAS'!E408</f>
        <v>963482.9</v>
      </c>
      <c r="E403" s="1">
        <v>0</v>
      </c>
      <c r="F403" s="1">
        <v>0</v>
      </c>
      <c r="G403" s="2">
        <f t="shared" si="8"/>
        <v>1016655.1056</v>
      </c>
      <c r="H403" s="2">
        <f t="shared" si="9"/>
        <v>9.9999999976716936E-2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225064</v>
      </c>
      <c r="D405" s="1">
        <f>'PR-RAS'!E410</f>
        <v>269642.05</v>
      </c>
      <c r="E405" s="1">
        <v>0</v>
      </c>
      <c r="F405" s="1">
        <v>0</v>
      </c>
      <c r="G405" s="2">
        <f t="shared" si="8"/>
        <v>308796.6324</v>
      </c>
      <c r="H405" s="2">
        <f t="shared" si="9"/>
        <v>4.9999999988358468E-2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15366186</v>
      </c>
      <c r="D407" s="1">
        <f>'PR-RAS'!E412</f>
        <v>16977715.929999996</v>
      </c>
      <c r="E407" s="1">
        <v>0</v>
      </c>
      <c r="F407" s="1">
        <v>0</v>
      </c>
      <c r="G407" s="2">
        <f t="shared" si="8"/>
        <v>20024576.851159997</v>
      </c>
      <c r="H407" s="2">
        <f t="shared" si="9"/>
        <v>7.0000004023313522E-2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15329189</v>
      </c>
      <c r="D408" s="1">
        <f>'PR-RAS'!E413</f>
        <v>16808894.57</v>
      </c>
      <c r="E408" s="1">
        <v>0</v>
      </c>
      <c r="F408" s="1">
        <v>0</v>
      </c>
      <c r="G408" s="2">
        <f t="shared" si="8"/>
        <v>19921420.102979999</v>
      </c>
      <c r="H408" s="2">
        <f t="shared" si="9"/>
        <v>0.42999999970197678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36997</v>
      </c>
      <c r="D409" s="1">
        <f>'PR-RAS'!E414</f>
        <v>168821.35999999568</v>
      </c>
      <c r="E409" s="1">
        <v>0</v>
      </c>
      <c r="F409" s="1">
        <v>0</v>
      </c>
      <c r="G409" s="2">
        <f t="shared" si="8"/>
        <v>152853.00575999648</v>
      </c>
      <c r="H409" s="2">
        <f t="shared" si="9"/>
        <v>0.35999999567866325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379654</v>
      </c>
      <c r="D412" s="1">
        <f>'PR-RAS'!E417</f>
        <v>342656.9</v>
      </c>
      <c r="E412" s="1">
        <v>0</v>
      </c>
      <c r="F412" s="1">
        <v>0</v>
      </c>
      <c r="G412" s="2">
        <f t="shared" si="8"/>
        <v>437701.76579999999</v>
      </c>
      <c r="H412" s="2">
        <f t="shared" si="9"/>
        <v>9.9999999976716936E-2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135950</v>
      </c>
      <c r="D413" s="1">
        <f>'PR-RAS'!E418</f>
        <v>44509.49</v>
      </c>
      <c r="E413" s="1">
        <v>0</v>
      </c>
      <c r="F413" s="1">
        <v>0</v>
      </c>
      <c r="G413" s="2">
        <f t="shared" si="8"/>
        <v>92687.219759999993</v>
      </c>
      <c r="H413" s="2">
        <f t="shared" si="9"/>
        <v>0.48999999999796273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15366186</v>
      </c>
      <c r="D633" s="1">
        <f>'PR-RAS'!E639</f>
        <v>16977715.929999996</v>
      </c>
      <c r="E633" s="1">
        <v>0</v>
      </c>
      <c r="F633" s="1">
        <v>0</v>
      </c>
      <c r="G633" s="2">
        <f t="shared" si="10"/>
        <v>31171262.487519994</v>
      </c>
      <c r="H633" s="2">
        <f t="shared" si="11"/>
        <v>7.0000004023313522E-2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15329189</v>
      </c>
      <c r="D634" s="1">
        <f>'PR-RAS'!E640</f>
        <v>16808894.57</v>
      </c>
      <c r="E634" s="1">
        <v>0</v>
      </c>
      <c r="F634" s="1">
        <v>0</v>
      </c>
      <c r="G634" s="2">
        <f t="shared" si="10"/>
        <v>30983437.162620001</v>
      </c>
      <c r="H634" s="2">
        <f t="shared" si="11"/>
        <v>0.42999999970197678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36997</v>
      </c>
      <c r="D635" s="1">
        <f>'PR-RAS'!E641</f>
        <v>168821.35999999568</v>
      </c>
      <c r="E635" s="1">
        <v>0</v>
      </c>
      <c r="F635" s="1">
        <v>0</v>
      </c>
      <c r="G635" s="2">
        <f t="shared" si="10"/>
        <v>237521.58247999451</v>
      </c>
      <c r="H635" s="2">
        <f t="shared" si="11"/>
        <v>0.35999999567866325</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379654</v>
      </c>
      <c r="D638" s="1">
        <f>'PR-RAS'!E644</f>
        <v>342656.9</v>
      </c>
      <c r="E638" s="1">
        <v>0</v>
      </c>
      <c r="F638" s="1">
        <v>0</v>
      </c>
      <c r="G638" s="2">
        <f t="shared" si="10"/>
        <v>678384.48860000004</v>
      </c>
      <c r="H638" s="2">
        <f t="shared" si="11"/>
        <v>9.9999999976716936E-2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342657</v>
      </c>
      <c r="D640" s="1">
        <f>'PR-RAS'!E646</f>
        <v>173835.54000000434</v>
      </c>
      <c r="E640" s="1">
        <v>0</v>
      </c>
      <c r="F640" s="1">
        <v>0</v>
      </c>
      <c r="G640" s="2">
        <f t="shared" si="10"/>
        <v>441119.64312000555</v>
      </c>
      <c r="H640" s="2">
        <f t="shared" si="11"/>
        <v>0.45999999565538019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916910</v>
      </c>
      <c r="D641" s="1">
        <f>'PR-RAS'!E647</f>
        <v>1045328.32</v>
      </c>
      <c r="E641" s="1">
        <v>0</v>
      </c>
      <c r="F641" s="1">
        <v>0</v>
      </c>
      <c r="G641" s="2">
        <f t="shared" si="10"/>
        <v>1924842.6495999999</v>
      </c>
      <c r="H641" s="2">
        <f t="shared" si="11"/>
        <v>0.31999999994877726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99</v>
      </c>
      <c r="D647" s="1">
        <f>'PR-RAS'!E654</f>
        <v>103</v>
      </c>
      <c r="E647" s="1">
        <v>0</v>
      </c>
      <c r="F647" s="1">
        <v>0</v>
      </c>
      <c r="G647" s="2">
        <f t="shared" si="10"/>
        <v>197.03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94</v>
      </c>
      <c r="D649" s="1">
        <f>'PR-RAS'!E656</f>
        <v>94</v>
      </c>
      <c r="E649" s="1">
        <v>0</v>
      </c>
      <c r="F649" s="1">
        <v>0</v>
      </c>
      <c r="G649" s="2">
        <f t="shared" si="10"/>
        <v>182.73600000000002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11694446</v>
      </c>
      <c r="D668" s="1">
        <f>'PR-RAS'!E675</f>
        <v>12743128.93</v>
      </c>
      <c r="E668" s="1">
        <v>0</v>
      </c>
      <c r="F668" s="1">
        <v>0</v>
      </c>
      <c r="G668" s="2">
        <f t="shared" si="10"/>
        <v>24799529.47462</v>
      </c>
      <c r="H668" s="2">
        <f t="shared" si="11"/>
        <v>7.0000000298023224E-2</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277624</v>
      </c>
      <c r="D670" s="1">
        <f>'PR-RAS'!E677</f>
        <v>134131.45000000001</v>
      </c>
      <c r="E670" s="1">
        <v>0</v>
      </c>
      <c r="F670" s="1">
        <v>0</v>
      </c>
      <c r="G670" s="2">
        <f t="shared" si="10"/>
        <v>365198.33610000001</v>
      </c>
      <c r="H670" s="2">
        <f t="shared" si="11"/>
        <v>0.45000000001164153</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1173267</v>
      </c>
      <c r="D688" s="1">
        <f>'PR-RAS'!E695</f>
        <v>877509.49</v>
      </c>
      <c r="E688" s="1">
        <v>0</v>
      </c>
      <c r="F688" s="1">
        <v>0</v>
      </c>
      <c r="G688" s="2">
        <f t="shared" si="10"/>
        <v>2011732.4682600002</v>
      </c>
      <c r="H688" s="2">
        <f t="shared" si="11"/>
        <v>0.48999999999068677</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39157.089999999997</v>
      </c>
      <c r="E691" s="1">
        <v>0</v>
      </c>
      <c r="F691" s="1">
        <v>0</v>
      </c>
      <c r="G691" s="2">
        <f t="shared" si="10"/>
        <v>54036.784199999995</v>
      </c>
      <c r="H691" s="2">
        <f t="shared" si="11"/>
        <v>8.999999999650754E-2</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264685</v>
      </c>
      <c r="D703" s="1">
        <f>'PR-RAS'!E710</f>
        <v>377241.9</v>
      </c>
      <c r="E703" s="1">
        <v>0</v>
      </c>
      <c r="F703" s="1">
        <v>0</v>
      </c>
      <c r="G703" s="2">
        <f t="shared" si="10"/>
        <v>715456.4976</v>
      </c>
      <c r="H703" s="2">
        <f t="shared" si="11"/>
        <v>9.9999999976716936E-2</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30001</v>
      </c>
      <c r="D709" s="1">
        <f>'PR-RAS'!E716</f>
        <v>0</v>
      </c>
      <c r="E709" s="1">
        <v>0</v>
      </c>
      <c r="F709" s="1">
        <v>0</v>
      </c>
      <c r="G709" s="2">
        <f t="shared" si="10"/>
        <v>21240.707999999999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3593</v>
      </c>
      <c r="D710" s="1">
        <f>'PR-RAS'!E717</f>
        <v>7186.86</v>
      </c>
      <c r="E710" s="1">
        <v>0</v>
      </c>
      <c r="F710" s="1">
        <v>0</v>
      </c>
      <c r="G710" s="2">
        <f t="shared" si="10"/>
        <v>12738.404480000001</v>
      </c>
      <c r="H710" s="2">
        <f t="shared" si="11"/>
        <v>0.14000000000032742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193470</v>
      </c>
      <c r="D711" s="1">
        <f>'PR-RAS'!E718</f>
        <v>297849.78999999998</v>
      </c>
      <c r="E711" s="1">
        <v>0</v>
      </c>
      <c r="F711" s="1">
        <v>0</v>
      </c>
      <c r="G711" s="2">
        <f t="shared" si="10"/>
        <v>560310.40179999999</v>
      </c>
      <c r="H711" s="2">
        <f t="shared" si="11"/>
        <v>0.21000000002095476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9490</v>
      </c>
      <c r="D713" s="1">
        <f>'PR-RAS'!E720</f>
        <v>37860</v>
      </c>
      <c r="E713" s="1">
        <v>0</v>
      </c>
      <c r="F713" s="1">
        <v>0</v>
      </c>
      <c r="G713" s="2">
        <f t="shared" si="10"/>
        <v>60669.52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4139.74</v>
      </c>
      <c r="E714" s="1">
        <v>0</v>
      </c>
      <c r="F714" s="1">
        <v>0</v>
      </c>
      <c r="G714" s="2">
        <f t="shared" si="10"/>
        <v>5903.2692399999996</v>
      </c>
      <c r="H714" s="2">
        <f t="shared" si="11"/>
        <v>0.26000000000021828</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7261</v>
      </c>
      <c r="D715" s="1">
        <f>'PR-RAS'!E722</f>
        <v>9768.24</v>
      </c>
      <c r="E715" s="1">
        <v>0</v>
      </c>
      <c r="F715" s="1">
        <v>0</v>
      </c>
      <c r="G715" s="2">
        <f t="shared" si="10"/>
        <v>19133.400719999998</v>
      </c>
      <c r="H715" s="2">
        <f t="shared" si="11"/>
        <v>0.23999999999978172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3071</v>
      </c>
      <c r="D719" s="1">
        <f>'PR-RAS'!E726</f>
        <v>3350.36</v>
      </c>
      <c r="E719" s="1">
        <v>0</v>
      </c>
      <c r="F719" s="1">
        <v>0</v>
      </c>
      <c r="G719" s="2">
        <f t="shared" si="10"/>
        <v>7016.0949600000004</v>
      </c>
      <c r="H719" s="2">
        <f t="shared" si="11"/>
        <v>0.36000000000012733</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124960.31</v>
      </c>
      <c r="E821" s="1">
        <v>0</v>
      </c>
      <c r="F821" s="1">
        <v>0</v>
      </c>
      <c r="G821" s="2">
        <f t="shared" si="18"/>
        <v>204934.90839999999</v>
      </c>
      <c r="H821" s="2">
        <f t="shared" si="19"/>
        <v>0.30999999999767169</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25714137</v>
      </c>
      <c r="D984" s="6">
        <f>BILANCA!E6</f>
        <v>25990509.750000007</v>
      </c>
      <c r="E984" s="6">
        <v>0</v>
      </c>
      <c r="F984" s="6">
        <v>0</v>
      </c>
      <c r="G984" s="7">
        <f t="shared" ref="G984:G1241" si="22">B984/1000*C984+B984/500*D984</f>
        <v>77695.156500000012</v>
      </c>
      <c r="H984" s="7">
        <f t="shared" si="19"/>
        <v>0.2499999925494194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24548067</v>
      </c>
      <c r="D985" s="1">
        <f>BILANCA!E7</f>
        <v>24847272.500000007</v>
      </c>
      <c r="E985" s="1">
        <v>0</v>
      </c>
      <c r="F985" s="1">
        <v>0</v>
      </c>
      <c r="G985" s="2">
        <f t="shared" si="22"/>
        <v>148485.22400000002</v>
      </c>
      <c r="H985" s="2">
        <f t="shared" si="19"/>
        <v>0.4999999925494194</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88859</v>
      </c>
      <c r="D986" s="1">
        <f>BILANCA!E8</f>
        <v>88859.18</v>
      </c>
      <c r="E986" s="1">
        <v>0</v>
      </c>
      <c r="F986" s="1">
        <v>0</v>
      </c>
      <c r="G986" s="2">
        <f t="shared" si="22"/>
        <v>799.73208</v>
      </c>
      <c r="H986" s="2">
        <f t="shared" si="19"/>
        <v>0.17999999999301508</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88859</v>
      </c>
      <c r="D987" s="1">
        <f>BILANCA!E9</f>
        <v>88859.18</v>
      </c>
      <c r="E987" s="1">
        <v>0</v>
      </c>
      <c r="F987" s="1">
        <v>0</v>
      </c>
      <c r="G987" s="2">
        <f t="shared" si="22"/>
        <v>1066.30944</v>
      </c>
      <c r="H987" s="2">
        <f t="shared" si="19"/>
        <v>0.17999999999301508</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24448642</v>
      </c>
      <c r="D990" s="1">
        <f>BILANCA!E12</f>
        <v>24276252.860000007</v>
      </c>
      <c r="E990" s="1">
        <v>0</v>
      </c>
      <c r="F990" s="1">
        <v>0</v>
      </c>
      <c r="G990" s="2">
        <f t="shared" si="22"/>
        <v>511008.03404000012</v>
      </c>
      <c r="H990" s="2">
        <f t="shared" si="19"/>
        <v>0.13999999314546585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23458794</v>
      </c>
      <c r="D991" s="1">
        <f>BILANCA!E13</f>
        <v>23305395.330000006</v>
      </c>
      <c r="E991" s="1">
        <v>0</v>
      </c>
      <c r="F991" s="1">
        <v>0</v>
      </c>
      <c r="G991" s="2">
        <f t="shared" si="22"/>
        <v>560556.67728000018</v>
      </c>
      <c r="H991" s="2">
        <f t="shared" si="19"/>
        <v>0.33000000566244125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33318254</v>
      </c>
      <c r="D993" s="1">
        <f>BILANCA!E15</f>
        <v>33584937.270000003</v>
      </c>
      <c r="E993" s="1">
        <v>0</v>
      </c>
      <c r="F993" s="1">
        <v>0</v>
      </c>
      <c r="G993" s="2">
        <f t="shared" si="22"/>
        <v>1004881.2854000002</v>
      </c>
      <c r="H993" s="2">
        <f t="shared" si="19"/>
        <v>0.27000000327825546</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190355</v>
      </c>
      <c r="D995" s="1">
        <f>BILANCA!E17</f>
        <v>190354.7</v>
      </c>
      <c r="E995" s="1">
        <v>0</v>
      </c>
      <c r="F995" s="1">
        <v>0</v>
      </c>
      <c r="G995" s="2">
        <f t="shared" si="22"/>
        <v>6852.7728000000006</v>
      </c>
      <c r="H995" s="2">
        <f t="shared" si="19"/>
        <v>0.29999999998835847</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10049815</v>
      </c>
      <c r="D996" s="1">
        <f>BILANCA!E18</f>
        <v>10469896.640000001</v>
      </c>
      <c r="E996" s="1">
        <v>0</v>
      </c>
      <c r="F996" s="1">
        <v>0</v>
      </c>
      <c r="G996" s="2">
        <f t="shared" si="22"/>
        <v>402864.90763999999</v>
      </c>
      <c r="H996" s="2">
        <f t="shared" si="19"/>
        <v>0.35999999940395355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555771</v>
      </c>
      <c r="D997" s="1">
        <f>BILANCA!E19</f>
        <v>509780.93000000017</v>
      </c>
      <c r="E997" s="1">
        <v>0</v>
      </c>
      <c r="F997" s="1">
        <v>0</v>
      </c>
      <c r="G997" s="2">
        <f t="shared" si="22"/>
        <v>22054.660040000002</v>
      </c>
      <c r="H997" s="2">
        <f t="shared" si="19"/>
        <v>6.9999999832361937E-2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2087046</v>
      </c>
      <c r="D998" s="1">
        <f>BILANCA!E20</f>
        <v>2139035.7400000002</v>
      </c>
      <c r="E998" s="1">
        <v>0</v>
      </c>
      <c r="F998" s="1">
        <v>0</v>
      </c>
      <c r="G998" s="2">
        <f t="shared" si="22"/>
        <v>95476.762199999997</v>
      </c>
      <c r="H998" s="2">
        <f t="shared" si="19"/>
        <v>0.25999999977648258</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13240</v>
      </c>
      <c r="D999" s="1">
        <f>BILANCA!E21</f>
        <v>13239.57</v>
      </c>
      <c r="E999" s="1">
        <v>0</v>
      </c>
      <c r="F999" s="1">
        <v>0</v>
      </c>
      <c r="G999" s="2">
        <f t="shared" si="22"/>
        <v>635.50624000000005</v>
      </c>
      <c r="H999" s="2">
        <f t="shared" si="19"/>
        <v>0.43000000000029104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18062</v>
      </c>
      <c r="D1000" s="1">
        <f>BILANCA!E22</f>
        <v>18061.599999999999</v>
      </c>
      <c r="E1000" s="1">
        <v>0</v>
      </c>
      <c r="F1000" s="1">
        <v>0</v>
      </c>
      <c r="G1000" s="2">
        <f t="shared" si="22"/>
        <v>921.14840000000004</v>
      </c>
      <c r="H1000" s="2">
        <f t="shared" si="19"/>
        <v>0.40000000000145519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22788</v>
      </c>
      <c r="D1002" s="1">
        <f>BILANCA!E24</f>
        <v>22787.88</v>
      </c>
      <c r="E1002" s="1">
        <v>0</v>
      </c>
      <c r="F1002" s="1">
        <v>0</v>
      </c>
      <c r="G1002" s="2">
        <f t="shared" si="22"/>
        <v>1298.9114399999999</v>
      </c>
      <c r="H1002" s="2">
        <f t="shared" si="19"/>
        <v>0.11999999999898137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98859</v>
      </c>
      <c r="D1003" s="1">
        <f>BILANCA!E25</f>
        <v>98859.31</v>
      </c>
      <c r="E1003" s="1">
        <v>0</v>
      </c>
      <c r="F1003" s="1">
        <v>0</v>
      </c>
      <c r="G1003" s="2">
        <f t="shared" si="22"/>
        <v>5931.5524000000005</v>
      </c>
      <c r="H1003" s="2">
        <f t="shared" si="19"/>
        <v>0.30999999999767169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394347</v>
      </c>
      <c r="D1004" s="1">
        <f>BILANCA!E26</f>
        <v>433337.54</v>
      </c>
      <c r="E1004" s="1">
        <v>0</v>
      </c>
      <c r="F1004" s="1">
        <v>0</v>
      </c>
      <c r="G1004" s="2">
        <f t="shared" si="22"/>
        <v>26481.463680000001</v>
      </c>
      <c r="H1004" s="2">
        <f t="shared" si="19"/>
        <v>0.46000000002095476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2078571</v>
      </c>
      <c r="D1006" s="1">
        <f>BILANCA!E28</f>
        <v>2215540.71</v>
      </c>
      <c r="E1006" s="1">
        <v>0</v>
      </c>
      <c r="F1006" s="1">
        <v>0</v>
      </c>
      <c r="G1006" s="2">
        <f t="shared" si="22"/>
        <v>149722.00566</v>
      </c>
      <c r="H1006" s="2">
        <f t="shared" si="19"/>
        <v>0.2900000000372529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83097</v>
      </c>
      <c r="D1008" s="1">
        <f>BILANCA!E30</f>
        <v>83097.14</v>
      </c>
      <c r="E1008" s="1">
        <v>0</v>
      </c>
      <c r="F1008" s="1">
        <v>0</v>
      </c>
      <c r="G1008" s="2">
        <f t="shared" si="22"/>
        <v>6232.2820000000002</v>
      </c>
      <c r="H1008" s="2">
        <f t="shared" si="19"/>
        <v>0.13999999999941792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83097</v>
      </c>
      <c r="D1012" s="1">
        <f>BILANCA!E34</f>
        <v>83097.14</v>
      </c>
      <c r="E1012" s="1">
        <v>0</v>
      </c>
      <c r="F1012" s="1">
        <v>0</v>
      </c>
      <c r="G1012" s="2">
        <f t="shared" si="22"/>
        <v>7229.4471200000007</v>
      </c>
      <c r="H1012" s="2">
        <f t="shared" si="19"/>
        <v>0.13999999999941792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434077</v>
      </c>
      <c r="D1013" s="1">
        <f>BILANCA!E35</f>
        <v>461076.60000000009</v>
      </c>
      <c r="E1013" s="1">
        <v>0</v>
      </c>
      <c r="F1013" s="1">
        <v>0</v>
      </c>
      <c r="G1013" s="2">
        <f t="shared" si="22"/>
        <v>40686.906000000003</v>
      </c>
      <c r="H1013" s="2">
        <f t="shared" si="19"/>
        <v>0.39999999990686774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1412073</v>
      </c>
      <c r="D1014" s="1">
        <f>BILANCA!E36</f>
        <v>1566204.23</v>
      </c>
      <c r="E1014" s="1">
        <v>0</v>
      </c>
      <c r="F1014" s="1">
        <v>0</v>
      </c>
      <c r="G1014" s="2">
        <f t="shared" si="22"/>
        <v>140878.92525999999</v>
      </c>
      <c r="H1014" s="2">
        <f t="shared" si="19"/>
        <v>0.22999999998137355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977996</v>
      </c>
      <c r="D1018" s="1">
        <f>BILANCA!E40</f>
        <v>1105127.6299999999</v>
      </c>
      <c r="E1018" s="1">
        <v>0</v>
      </c>
      <c r="F1018" s="1">
        <v>0</v>
      </c>
      <c r="G1018" s="2">
        <f t="shared" si="22"/>
        <v>111588.7941</v>
      </c>
      <c r="H1018" s="2">
        <f t="shared" si="19"/>
        <v>0.37000000011175871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965427</v>
      </c>
      <c r="D1032" s="1">
        <f>BILANCA!E54</f>
        <v>984043.91</v>
      </c>
      <c r="E1032" s="1">
        <v>0</v>
      </c>
      <c r="F1032" s="1">
        <v>0</v>
      </c>
      <c r="G1032" s="2">
        <f t="shared" si="22"/>
        <v>143742.22618</v>
      </c>
      <c r="H1032" s="2">
        <f t="shared" si="19"/>
        <v>8.999999996740371E-2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965427</v>
      </c>
      <c r="D1033" s="1">
        <f>BILANCA!E55</f>
        <v>984043.91</v>
      </c>
      <c r="E1033" s="1">
        <v>0</v>
      </c>
      <c r="F1033" s="1">
        <v>0</v>
      </c>
      <c r="G1033" s="2">
        <f t="shared" si="22"/>
        <v>146675.74100000001</v>
      </c>
      <c r="H1033" s="2">
        <f t="shared" si="19"/>
        <v>8.999999996740371E-2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470795</v>
      </c>
      <c r="E1034" s="1">
        <v>0</v>
      </c>
      <c r="F1034" s="1">
        <v>0</v>
      </c>
      <c r="G1034" s="2">
        <f t="shared" si="22"/>
        <v>48021.09</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470795</v>
      </c>
      <c r="E1035" s="1">
        <v>0</v>
      </c>
      <c r="F1035" s="1">
        <v>0</v>
      </c>
      <c r="G1035" s="2">
        <f t="shared" si="22"/>
        <v>48962.68</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10566</v>
      </c>
      <c r="D1041" s="1">
        <f>BILANCA!E63</f>
        <v>11365.46</v>
      </c>
      <c r="E1041" s="1">
        <v>0</v>
      </c>
      <c r="F1041" s="1">
        <v>0</v>
      </c>
      <c r="G1041" s="2">
        <f t="shared" si="22"/>
        <v>1931.22136</v>
      </c>
      <c r="H1041" s="2">
        <f t="shared" si="19"/>
        <v>0.45999999999912689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10566</v>
      </c>
      <c r="D1042" s="1">
        <f>BILANCA!E64</f>
        <v>11365.46</v>
      </c>
      <c r="E1042" s="1">
        <v>0</v>
      </c>
      <c r="F1042" s="1">
        <v>0</v>
      </c>
      <c r="G1042" s="2">
        <f t="shared" si="22"/>
        <v>1964.5182799999998</v>
      </c>
      <c r="H1042" s="2">
        <f t="shared" si="19"/>
        <v>0.45999999999912689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1166070</v>
      </c>
      <c r="D1046" s="1">
        <f>BILANCA!E68</f>
        <v>1143237.25</v>
      </c>
      <c r="E1046" s="1">
        <v>0</v>
      </c>
      <c r="F1046" s="1">
        <v>0</v>
      </c>
      <c r="G1046" s="2">
        <f t="shared" si="22"/>
        <v>217510.30350000001</v>
      </c>
      <c r="H1046" s="2">
        <f t="shared" si="19"/>
        <v>0.25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249160</v>
      </c>
      <c r="D1124" s="1">
        <f>BILANCA!E146</f>
        <v>97908.93</v>
      </c>
      <c r="E1124" s="1">
        <v>0</v>
      </c>
      <c r="F1124" s="1">
        <v>0</v>
      </c>
      <c r="G1124" s="2">
        <f t="shared" si="22"/>
        <v>62741.878259999998</v>
      </c>
      <c r="H1124" s="2">
        <f t="shared" si="23"/>
        <v>7.0000000006984919E-2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75967</v>
      </c>
      <c r="D1127" s="1">
        <f>BILANCA!E149</f>
        <v>0</v>
      </c>
      <c r="E1127" s="1">
        <v>0</v>
      </c>
      <c r="F1127" s="1">
        <v>0</v>
      </c>
      <c r="G1127" s="2">
        <f t="shared" si="22"/>
        <v>10939.248</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75967</v>
      </c>
      <c r="D1133" s="1">
        <f>BILANCA!E155</f>
        <v>0</v>
      </c>
      <c r="E1133" s="1">
        <v>0</v>
      </c>
      <c r="F1133" s="1">
        <v>0</v>
      </c>
      <c r="G1133" s="2">
        <f t="shared" si="22"/>
        <v>11395.05</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54585</v>
      </c>
      <c r="D1137" s="1">
        <f>BILANCA!E159</f>
        <v>41843.49</v>
      </c>
      <c r="E1137" s="1">
        <v>0</v>
      </c>
      <c r="F1137" s="1">
        <v>0</v>
      </c>
      <c r="G1137" s="2">
        <f t="shared" si="22"/>
        <v>21293.884919999997</v>
      </c>
      <c r="H1137" s="2">
        <f t="shared" si="23"/>
        <v>0.48999999999796273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5398</v>
      </c>
      <c r="D1138" s="1">
        <f>BILANCA!E160</f>
        <v>3966</v>
      </c>
      <c r="E1138" s="1">
        <v>0</v>
      </c>
      <c r="F1138" s="1">
        <v>0</v>
      </c>
      <c r="G1138" s="2">
        <f t="shared" si="22"/>
        <v>2066.15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113210</v>
      </c>
      <c r="D1139" s="1">
        <f>BILANCA!E161</f>
        <v>53399.44</v>
      </c>
      <c r="E1139" s="1">
        <v>0</v>
      </c>
      <c r="F1139" s="1">
        <v>0</v>
      </c>
      <c r="G1139" s="2">
        <f t="shared" si="22"/>
        <v>34321.385280000002</v>
      </c>
      <c r="H1139" s="2">
        <f t="shared" si="23"/>
        <v>0.44000000000232831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1300</v>
      </c>
      <c r="E1141" s="1">
        <v>0</v>
      </c>
      <c r="F1141" s="1">
        <v>0</v>
      </c>
      <c r="G1141" s="2">
        <f t="shared" si="22"/>
        <v>410.8</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916910</v>
      </c>
      <c r="D1148" s="1">
        <f>BILANCA!E170</f>
        <v>1045328.32</v>
      </c>
      <c r="E1148" s="1">
        <v>0</v>
      </c>
      <c r="F1148" s="1">
        <v>0</v>
      </c>
      <c r="G1148" s="2">
        <f t="shared" si="22"/>
        <v>496248.49560000002</v>
      </c>
      <c r="H1148" s="2">
        <f t="shared" si="23"/>
        <v>0.31999999994877726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916910</v>
      </c>
      <c r="D1151" s="1">
        <f>BILANCA!E173</f>
        <v>1045328.32</v>
      </c>
      <c r="E1151" s="1">
        <v>0</v>
      </c>
      <c r="F1151" s="1">
        <v>0</v>
      </c>
      <c r="G1151" s="2">
        <f t="shared" si="22"/>
        <v>505271.19552000001</v>
      </c>
      <c r="H1151" s="2">
        <f t="shared" si="23"/>
        <v>0.31999999994877726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25714137</v>
      </c>
      <c r="D1152" s="1">
        <f>BILANCA!E175</f>
        <v>25990509.75</v>
      </c>
      <c r="E1152" s="1">
        <v>0</v>
      </c>
      <c r="F1152" s="1">
        <v>0</v>
      </c>
      <c r="G1152" s="2">
        <f t="shared" si="22"/>
        <v>13130481.4485</v>
      </c>
      <c r="H1152" s="2">
        <f t="shared" si="23"/>
        <v>0.25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1372777</v>
      </c>
      <c r="D1153" s="1">
        <f>BILANCA!E176</f>
        <v>1272563.2999999998</v>
      </c>
      <c r="E1153" s="1">
        <v>0</v>
      </c>
      <c r="F1153" s="1">
        <v>0</v>
      </c>
      <c r="G1153" s="2">
        <f t="shared" si="22"/>
        <v>666043.61199999996</v>
      </c>
      <c r="H1153" s="2">
        <f t="shared" si="23"/>
        <v>0.29999999981373549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1364542</v>
      </c>
      <c r="D1154" s="1">
        <f>BILANCA!E177</f>
        <v>1252394.0899999999</v>
      </c>
      <c r="E1154" s="1">
        <v>0</v>
      </c>
      <c r="F1154" s="1">
        <v>0</v>
      </c>
      <c r="G1154" s="2">
        <f t="shared" si="22"/>
        <v>661655.46078000008</v>
      </c>
      <c r="H1154" s="2">
        <f t="shared" si="23"/>
        <v>8.9999999850988388E-2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896814</v>
      </c>
      <c r="D1155" s="1">
        <f>BILANCA!E178</f>
        <v>1010281.82</v>
      </c>
      <c r="E1155" s="1">
        <v>0</v>
      </c>
      <c r="F1155" s="1">
        <v>0</v>
      </c>
      <c r="G1155" s="2">
        <f t="shared" si="22"/>
        <v>501788.95407999994</v>
      </c>
      <c r="H1155" s="2">
        <f t="shared" si="23"/>
        <v>0.18000000005122274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332428</v>
      </c>
      <c r="D1156" s="1">
        <f>BILANCA!E179</f>
        <v>242112.27</v>
      </c>
      <c r="E1156" s="1">
        <v>0</v>
      </c>
      <c r="F1156" s="1">
        <v>0</v>
      </c>
      <c r="G1156" s="2">
        <f t="shared" si="22"/>
        <v>141280.88941999996</v>
      </c>
      <c r="H1156" s="2">
        <f t="shared" si="23"/>
        <v>0.26999999998952262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135300</v>
      </c>
      <c r="D1165" s="1">
        <f>BILANCA!E188</f>
        <v>0</v>
      </c>
      <c r="E1165" s="1">
        <v>0</v>
      </c>
      <c r="F1165" s="1">
        <v>0</v>
      </c>
      <c r="G1165" s="2">
        <f t="shared" si="22"/>
        <v>24624.6</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8235</v>
      </c>
      <c r="D1166" s="1">
        <f>BILANCA!E189</f>
        <v>20169.21</v>
      </c>
      <c r="E1166" s="1">
        <v>0</v>
      </c>
      <c r="F1166" s="1">
        <v>0</v>
      </c>
      <c r="G1166" s="2">
        <f t="shared" si="22"/>
        <v>8888.9358599999996</v>
      </c>
      <c r="H1166" s="2">
        <f t="shared" si="23"/>
        <v>0.20999999999912689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24341360</v>
      </c>
      <c r="D1214" s="1">
        <f>BILANCA!E237</f>
        <v>24717946.449999999</v>
      </c>
      <c r="E1214" s="1">
        <v>0</v>
      </c>
      <c r="F1214" s="1">
        <v>0</v>
      </c>
      <c r="G1214" s="2">
        <f t="shared" si="22"/>
        <v>17042545.4199</v>
      </c>
      <c r="H1214" s="2">
        <f t="shared" si="23"/>
        <v>0.44999999925494194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24548067</v>
      </c>
      <c r="D1215" s="1">
        <f>BILANCA!E238</f>
        <v>24847272.5</v>
      </c>
      <c r="E1215" s="1">
        <v>0</v>
      </c>
      <c r="F1215" s="1">
        <v>0</v>
      </c>
      <c r="G1215" s="2">
        <f t="shared" si="22"/>
        <v>17224285.984000001</v>
      </c>
      <c r="H1215" s="2">
        <f t="shared" si="23"/>
        <v>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24548067</v>
      </c>
      <c r="D1216" s="1">
        <f>BILANCA!E239</f>
        <v>24847272.5</v>
      </c>
      <c r="E1216" s="1">
        <v>0</v>
      </c>
      <c r="F1216" s="1">
        <v>0</v>
      </c>
      <c r="G1216" s="2">
        <f t="shared" si="22"/>
        <v>17298528.596000001</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24548067</v>
      </c>
      <c r="D1217" s="1">
        <f>BILANCA!E240</f>
        <v>24847272.5</v>
      </c>
      <c r="E1217" s="1">
        <v>0</v>
      </c>
      <c r="F1217" s="1">
        <v>0</v>
      </c>
      <c r="G1217" s="2">
        <f t="shared" si="22"/>
        <v>17372771.208000001</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-342657</v>
      </c>
      <c r="D1222" s="1">
        <f>BILANCA!E245</f>
        <v>-173835.54000000004</v>
      </c>
      <c r="E1222" s="1">
        <v>0</v>
      </c>
      <c r="F1222" s="1">
        <v>0</v>
      </c>
      <c r="G1222" s="2">
        <f t="shared" si="22"/>
        <v>-164988.41112</v>
      </c>
      <c r="H1222" s="2">
        <f t="shared" si="23"/>
        <v>0.4599999999627471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167925.8</v>
      </c>
      <c r="E1223" s="1">
        <v>0</v>
      </c>
      <c r="F1223" s="1">
        <v>0</v>
      </c>
      <c r="G1223" s="2">
        <f t="shared" si="22"/>
        <v>80604.383999999991</v>
      </c>
      <c r="H1223" s="2">
        <f t="shared" si="23"/>
        <v>0.20000000001164153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167925.8</v>
      </c>
      <c r="E1224" s="1">
        <v>0</v>
      </c>
      <c r="F1224" s="1">
        <v>0</v>
      </c>
      <c r="G1224" s="2">
        <f t="shared" si="22"/>
        <v>80940.235599999985</v>
      </c>
      <c r="H1224" s="2">
        <f t="shared" si="23"/>
        <v>0.20000000001164153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342657</v>
      </c>
      <c r="D1227" s="1">
        <f>BILANCA!E250</f>
        <v>341761.34</v>
      </c>
      <c r="E1227" s="1">
        <v>0</v>
      </c>
      <c r="F1227" s="1">
        <v>0</v>
      </c>
      <c r="G1227" s="2">
        <f t="shared" si="22"/>
        <v>250387.84192000004</v>
      </c>
      <c r="H1227" s="2">
        <f t="shared" si="23"/>
        <v>0.34000000002561137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73015</v>
      </c>
      <c r="D1228" s="1">
        <f>BILANCA!E251</f>
        <v>0</v>
      </c>
      <c r="E1228" s="1">
        <v>0</v>
      </c>
      <c r="F1228" s="1">
        <v>0</v>
      </c>
      <c r="G1228" s="2">
        <f t="shared" si="22"/>
        <v>17888.674999999999</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269642</v>
      </c>
      <c r="D1229" s="1">
        <f>BILANCA!E252</f>
        <v>341761.34</v>
      </c>
      <c r="E1229" s="1">
        <v>0</v>
      </c>
      <c r="F1229" s="1">
        <v>0</v>
      </c>
      <c r="G1229" s="2">
        <f t="shared" si="22"/>
        <v>234478.51128000001</v>
      </c>
      <c r="H1229" s="2">
        <f t="shared" si="23"/>
        <v>0.34000000002561137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135950</v>
      </c>
      <c r="D1232" s="1">
        <f>BILANCA!E255</f>
        <v>44509.49</v>
      </c>
      <c r="E1232" s="1">
        <v>0</v>
      </c>
      <c r="F1232" s="1">
        <v>0</v>
      </c>
      <c r="G1232" s="2">
        <f t="shared" si="22"/>
        <v>56017.276020000005</v>
      </c>
      <c r="H1232" s="2">
        <f t="shared" si="23"/>
        <v>0.48999999999796273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914638</v>
      </c>
      <c r="D1236" s="1">
        <f>BILANCA!E259</f>
        <v>914638.38</v>
      </c>
      <c r="E1236" s="1">
        <v>0</v>
      </c>
      <c r="F1236" s="1">
        <v>0</v>
      </c>
      <c r="G1236" s="2">
        <f t="shared" si="22"/>
        <v>694210.43427999993</v>
      </c>
      <c r="H1236" s="2">
        <f t="shared" si="23"/>
        <v>0.38000000000465661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914638</v>
      </c>
      <c r="D1237" s="1">
        <f>BILANCA!E260</f>
        <v>914638.38</v>
      </c>
      <c r="E1237" s="1">
        <v>0</v>
      </c>
      <c r="F1237" s="1">
        <v>0</v>
      </c>
      <c r="G1237" s="2">
        <f t="shared" si="22"/>
        <v>696954.34904</v>
      </c>
      <c r="H1237" s="2">
        <f t="shared" si="23"/>
        <v>0.38000000000465661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25098</v>
      </c>
      <c r="D1240" s="1">
        <f>BILANCA!E264</f>
        <v>45809.49</v>
      </c>
      <c r="E1240" s="1">
        <v>0</v>
      </c>
      <c r="F1240" s="1">
        <v>0</v>
      </c>
      <c r="G1240" s="2">
        <f t="shared" si="22"/>
        <v>29996.263860000003</v>
      </c>
      <c r="H1240" s="2">
        <f t="shared" si="23"/>
        <v>0.48999999999796273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224062</v>
      </c>
      <c r="D1241" s="1">
        <f>BILANCA!E265</f>
        <v>53399.44</v>
      </c>
      <c r="E1241" s="1">
        <v>0</v>
      </c>
      <c r="F1241" s="1">
        <v>0</v>
      </c>
      <c r="G1241" s="2">
        <f t="shared" si="22"/>
        <v>85362.107040000003</v>
      </c>
      <c r="H1241" s="2">
        <f t="shared" si="23"/>
        <v>0.44000000000232831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113210</v>
      </c>
      <c r="D1262" s="1">
        <f>BILANCA!E286</f>
        <v>53399.44</v>
      </c>
      <c r="E1262" s="1">
        <v>0</v>
      </c>
      <c r="F1262" s="1">
        <v>0</v>
      </c>
      <c r="G1262" s="2">
        <f t="shared" si="24"/>
        <v>61382.477520000008</v>
      </c>
      <c r="H1262" s="2">
        <f t="shared" si="23"/>
        <v>0.44000000000232831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21569.200000000001</v>
      </c>
      <c r="E1263" s="1">
        <v>0</v>
      </c>
      <c r="F1263" s="1">
        <v>0</v>
      </c>
      <c r="G1263" s="2">
        <f t="shared" si="24"/>
        <v>12078.752000000002</v>
      </c>
      <c r="H1263" s="2">
        <f t="shared" si="23"/>
        <v>0.2000000000007276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1364542</v>
      </c>
      <c r="D1264" s="1">
        <f>BILANCA!E288</f>
        <v>1230824.8899999999</v>
      </c>
      <c r="E1264" s="1">
        <v>0</v>
      </c>
      <c r="F1264" s="1">
        <v>0</v>
      </c>
      <c r="G1264" s="2">
        <f t="shared" si="24"/>
        <v>1075159.8901800001</v>
      </c>
      <c r="H1264" s="2">
        <f t="shared" si="23"/>
        <v>0.11000000010244548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8235</v>
      </c>
      <c r="D1266" s="1">
        <f>BILANCA!E290</f>
        <v>20169.21</v>
      </c>
      <c r="E1266" s="1">
        <v>0</v>
      </c>
      <c r="F1266" s="1">
        <v>0</v>
      </c>
      <c r="G1266" s="2">
        <f t="shared" si="24"/>
        <v>13746.277859999998</v>
      </c>
      <c r="H1266" s="2">
        <f t="shared" si="23"/>
        <v>0.20999999999912689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135300</v>
      </c>
      <c r="D1278" s="1">
        <f>BILANCA!E302</f>
        <v>0</v>
      </c>
      <c r="E1278" s="1">
        <v>0</v>
      </c>
      <c r="F1278" s="1">
        <v>0</v>
      </c>
      <c r="G1278" s="2">
        <f t="shared" si="24"/>
        <v>39913.5</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15329189</v>
      </c>
      <c r="D1408" s="1">
        <f>'RAS-funkcijski'!E114</f>
        <v>16808894.57</v>
      </c>
      <c r="E1408" s="1">
        <v>0</v>
      </c>
      <c r="F1408" s="1">
        <v>0</v>
      </c>
      <c r="G1408" s="2">
        <f t="shared" si="24"/>
        <v>5384167.5954</v>
      </c>
      <c r="H1408" s="2">
        <f t="shared" si="27"/>
        <v>0.42999999970197678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13903058</v>
      </c>
      <c r="D1409" s="1">
        <f>'RAS-funkcijski'!E115</f>
        <v>15353936.77</v>
      </c>
      <c r="E1409" s="1">
        <v>0</v>
      </c>
      <c r="F1409" s="1">
        <v>0</v>
      </c>
      <c r="G1409" s="2">
        <f t="shared" si="24"/>
        <v>4951813.4009400001</v>
      </c>
      <c r="H1409" s="2">
        <f t="shared" si="27"/>
        <v>0.23000000044703484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13903058</v>
      </c>
      <c r="D1411" s="1">
        <f>'RAS-funkcijski'!E117</f>
        <v>15353936.77</v>
      </c>
      <c r="E1411" s="1">
        <v>0</v>
      </c>
      <c r="F1411" s="1">
        <v>0</v>
      </c>
      <c r="G1411" s="2">
        <f t="shared" si="24"/>
        <v>5041035.2640199997</v>
      </c>
      <c r="H1411" s="2">
        <f t="shared" si="27"/>
        <v>0.23000000044703484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1426131</v>
      </c>
      <c r="D1420" s="1">
        <f>'RAS-funkcijski'!E126</f>
        <v>1454957.8</v>
      </c>
      <c r="E1420" s="1">
        <v>0</v>
      </c>
      <c r="F1420" s="1">
        <v>0</v>
      </c>
      <c r="G1420" s="2">
        <f t="shared" si="24"/>
        <v>528997.68519999995</v>
      </c>
      <c r="H1420" s="2">
        <f t="shared" si="27"/>
        <v>0.19999999995343387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15329189</v>
      </c>
      <c r="D1435" s="13">
        <f>'RAS-funkcijski'!E141</f>
        <v>16808894.57</v>
      </c>
      <c r="E1435" s="13">
        <v>0</v>
      </c>
      <c r="F1435" s="13">
        <v>0</v>
      </c>
      <c r="G1435" s="14">
        <f t="shared" si="24"/>
        <v>6705736.0051800003</v>
      </c>
      <c r="H1435" s="14">
        <f t="shared" si="27"/>
        <v>0.42999999970197678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28426.71</v>
      </c>
      <c r="D1436" s="6">
        <f>'P-VRIO'!E5</f>
        <v>0</v>
      </c>
      <c r="E1436" s="6">
        <v>0</v>
      </c>
      <c r="F1436" s="6">
        <v>0</v>
      </c>
      <c r="G1436" s="7">
        <f t="shared" si="24"/>
        <v>28.42671</v>
      </c>
      <c r="H1436" s="7">
        <f t="shared" si="27"/>
        <v>0.29000000000087311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28426.71</v>
      </c>
      <c r="D1453" s="1">
        <f>'P-VRIO'!E22</f>
        <v>0</v>
      </c>
      <c r="E1453" s="1">
        <v>0</v>
      </c>
      <c r="F1453" s="1">
        <v>0</v>
      </c>
      <c r="G1453" s="2">
        <f t="shared" si="24"/>
        <v>511.68077999999997</v>
      </c>
      <c r="H1453" s="2">
        <f t="shared" si="27"/>
        <v>0.29000000000087311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28426.71</v>
      </c>
      <c r="D1454" s="1">
        <f>'P-VRIO'!E23</f>
        <v>0</v>
      </c>
      <c r="E1454" s="1">
        <v>0</v>
      </c>
      <c r="F1454" s="1">
        <v>0</v>
      </c>
      <c r="G1454" s="2">
        <f t="shared" si="24"/>
        <v>540.10748999999998</v>
      </c>
      <c r="H1454" s="2">
        <f t="shared" si="27"/>
        <v>0.29000000000087311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28426.71</v>
      </c>
      <c r="D1456" s="1">
        <f>'P-VRIO'!E25</f>
        <v>0</v>
      </c>
      <c r="E1456" s="1">
        <v>0</v>
      </c>
      <c r="F1456" s="1">
        <v>0</v>
      </c>
      <c r="G1456" s="2">
        <f t="shared" si="24"/>
        <v>596.96091000000001</v>
      </c>
      <c r="H1456" s="2">
        <f t="shared" si="27"/>
        <v>0.29000000000087311</v>
      </c>
      <c r="I1456" s="10">
        <f t="shared" si="30"/>
        <v>173.11866390052123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1372777.05</v>
      </c>
      <c r="D1480" s="6"/>
      <c r="E1480" s="6">
        <v>0</v>
      </c>
      <c r="F1480" s="6">
        <v>0</v>
      </c>
      <c r="G1480" s="7">
        <f t="shared" ref="G1480:G1580" si="34">B1480/1000*C1480</f>
        <v>1372.7770500000001</v>
      </c>
      <c r="H1480" s="7">
        <f t="shared" ref="H1480:H1580" si="35">ABS(C1480-ROUND(C1480,0))</f>
        <v>5.0000000046566129E-2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17225515.640000001</v>
      </c>
      <c r="D1481" s="1">
        <v>0</v>
      </c>
      <c r="E1481" s="1">
        <v>0</v>
      </c>
      <c r="F1481" s="1">
        <v>0</v>
      </c>
      <c r="G1481" s="2">
        <f t="shared" si="34"/>
        <v>34451.031280000003</v>
      </c>
      <c r="H1481" s="2">
        <f t="shared" si="35"/>
        <v>0.35999999940395355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16152212.369999999</v>
      </c>
      <c r="D1483" s="1">
        <v>0</v>
      </c>
      <c r="E1483" s="1">
        <v>0</v>
      </c>
      <c r="F1483" s="1">
        <v>0</v>
      </c>
      <c r="G1483" s="2">
        <f t="shared" si="34"/>
        <v>64608.849479999997</v>
      </c>
      <c r="H1483" s="2">
        <f t="shared" si="35"/>
        <v>0.36999999918043613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12825711</v>
      </c>
      <c r="D1484" s="1">
        <v>0</v>
      </c>
      <c r="E1484" s="1">
        <v>0</v>
      </c>
      <c r="F1484" s="1">
        <v>0</v>
      </c>
      <c r="G1484" s="2">
        <f t="shared" si="34"/>
        <v>64128.555</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2996955.44</v>
      </c>
      <c r="D1485" s="1">
        <v>0</v>
      </c>
      <c r="E1485" s="1">
        <v>0</v>
      </c>
      <c r="F1485" s="1">
        <v>0</v>
      </c>
      <c r="G1485" s="2">
        <f t="shared" si="34"/>
        <v>17981.732639999998</v>
      </c>
      <c r="H1485" s="2">
        <f t="shared" si="35"/>
        <v>0.43999999994412065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12967.62</v>
      </c>
      <c r="D1486" s="1">
        <v>0</v>
      </c>
      <c r="E1486" s="1">
        <v>0</v>
      </c>
      <c r="F1486" s="1">
        <v>0</v>
      </c>
      <c r="G1486" s="2">
        <f t="shared" si="34"/>
        <v>90.773340000000005</v>
      </c>
      <c r="H1486" s="2">
        <f t="shared" si="35"/>
        <v>0.37999999999919964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316578.31</v>
      </c>
      <c r="D1491" s="1">
        <v>0</v>
      </c>
      <c r="E1491" s="1">
        <v>0</v>
      </c>
      <c r="F1491" s="1">
        <v>0</v>
      </c>
      <c r="G1491" s="2">
        <f t="shared" si="34"/>
        <v>3798.9397199999999</v>
      </c>
      <c r="H1491" s="2">
        <f t="shared" si="35"/>
        <v>0.30999999999767169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1073303.27</v>
      </c>
      <c r="D1492" s="1">
        <v>0</v>
      </c>
      <c r="E1492" s="1">
        <v>0</v>
      </c>
      <c r="F1492" s="1">
        <v>0</v>
      </c>
      <c r="G1492" s="2">
        <f t="shared" si="34"/>
        <v>13952.942509999999</v>
      </c>
      <c r="H1492" s="2">
        <f t="shared" si="35"/>
        <v>0.27000000001862645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17325729.390000001</v>
      </c>
      <c r="D1499" s="1">
        <v>0</v>
      </c>
      <c r="E1499" s="1">
        <v>0</v>
      </c>
      <c r="F1499" s="1">
        <v>0</v>
      </c>
      <c r="G1499" s="2">
        <f t="shared" si="34"/>
        <v>346514.58780000004</v>
      </c>
      <c r="H1499" s="2">
        <f t="shared" si="35"/>
        <v>0.39000000059604645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16264360.33</v>
      </c>
      <c r="D1501" s="1">
        <v>0</v>
      </c>
      <c r="E1501" s="1">
        <v>0</v>
      </c>
      <c r="F1501" s="1">
        <v>0</v>
      </c>
      <c r="G1501" s="2">
        <f t="shared" si="34"/>
        <v>357815.92725999997</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12712242.99</v>
      </c>
      <c r="D1502" s="1">
        <v>0</v>
      </c>
      <c r="E1502" s="1">
        <v>0</v>
      </c>
      <c r="F1502" s="1">
        <v>0</v>
      </c>
      <c r="G1502" s="2">
        <f t="shared" si="34"/>
        <v>292381.58876999997</v>
      </c>
      <c r="H1502" s="2">
        <f t="shared" si="35"/>
        <v>9.9999997764825821E-3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3087271.22</v>
      </c>
      <c r="D1503" s="1">
        <v>0</v>
      </c>
      <c r="E1503" s="1">
        <v>0</v>
      </c>
      <c r="F1503" s="1">
        <v>0</v>
      </c>
      <c r="G1503" s="2">
        <f t="shared" si="34"/>
        <v>74094.509280000013</v>
      </c>
      <c r="H1503" s="2">
        <f t="shared" si="35"/>
        <v>0.22000000020489097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12967.62</v>
      </c>
      <c r="D1504" s="1">
        <v>0</v>
      </c>
      <c r="E1504" s="1">
        <v>0</v>
      </c>
      <c r="F1504" s="1">
        <v>0</v>
      </c>
      <c r="G1504" s="2">
        <f t="shared" si="34"/>
        <v>324.19050000000004</v>
      </c>
      <c r="H1504" s="2">
        <f t="shared" si="35"/>
        <v>0.37999999999919964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451878.5</v>
      </c>
      <c r="D1509" s="1">
        <v>0</v>
      </c>
      <c r="E1509" s="1">
        <v>0</v>
      </c>
      <c r="F1509" s="1">
        <v>0</v>
      </c>
      <c r="G1509" s="2">
        <f t="shared" si="34"/>
        <v>13556.355</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1061369.06</v>
      </c>
      <c r="D1510" s="1">
        <v>0</v>
      </c>
      <c r="E1510" s="1">
        <v>0</v>
      </c>
      <c r="F1510" s="1">
        <v>0</v>
      </c>
      <c r="G1510" s="2">
        <f t="shared" si="34"/>
        <v>32902.440860000002</v>
      </c>
      <c r="H1510" s="2">
        <f t="shared" si="35"/>
        <v>6.0000000055879354E-2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1272563.3000000007</v>
      </c>
      <c r="D1517" s="1">
        <v>0</v>
      </c>
      <c r="E1517" s="1">
        <v>0</v>
      </c>
      <c r="F1517" s="1">
        <v>0</v>
      </c>
      <c r="G1517" s="2">
        <f t="shared" si="34"/>
        <v>48357.405400000025</v>
      </c>
      <c r="H1517" s="2">
        <f t="shared" si="35"/>
        <v>0.30000000074505806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21569.200000000001</v>
      </c>
      <c r="D1518" s="1">
        <v>0</v>
      </c>
      <c r="E1518" s="1">
        <v>0</v>
      </c>
      <c r="F1518" s="1">
        <v>0</v>
      </c>
      <c r="G1518" s="2">
        <f t="shared" si="34"/>
        <v>841.19880000000001</v>
      </c>
      <c r="H1518" s="2">
        <f t="shared" si="35"/>
        <v>0.2000000000007276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21569.200000000001</v>
      </c>
      <c r="D1524" s="1">
        <v>0</v>
      </c>
      <c r="E1524" s="1">
        <v>0</v>
      </c>
      <c r="F1524" s="1">
        <v>0</v>
      </c>
      <c r="G1524" s="2">
        <f t="shared" si="34"/>
        <v>970.61400000000003</v>
      </c>
      <c r="H1524" s="2">
        <f t="shared" si="35"/>
        <v>0.2000000000007276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21569.200000000001</v>
      </c>
      <c r="D1530" s="1">
        <v>0</v>
      </c>
      <c r="E1530" s="1">
        <v>0</v>
      </c>
      <c r="F1530" s="1">
        <v>0</v>
      </c>
      <c r="G1530" s="2">
        <f t="shared" si="34"/>
        <v>1100.0291999999999</v>
      </c>
      <c r="H1530" s="2">
        <f t="shared" si="35"/>
        <v>0.2000000000007276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21569.200000000001</v>
      </c>
      <c r="D1531" s="1">
        <v>0</v>
      </c>
      <c r="E1531" s="1">
        <v>0</v>
      </c>
      <c r="F1531" s="1">
        <v>0</v>
      </c>
      <c r="G1531" s="2">
        <f t="shared" si="34"/>
        <v>1121.5984000000001</v>
      </c>
      <c r="H1531" s="2">
        <f t="shared" si="35"/>
        <v>0.2000000000007276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1250994.1000000001</v>
      </c>
      <c r="D1576" s="1">
        <v>0</v>
      </c>
      <c r="E1576" s="1">
        <v>0</v>
      </c>
      <c r="F1576" s="1">
        <v>0</v>
      </c>
      <c r="G1576" s="2">
        <f t="shared" si="34"/>
        <v>121346.42770000001</v>
      </c>
      <c r="H1576" s="2">
        <f t="shared" si="35"/>
        <v>0.10000000009313226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1250994.1000000001</v>
      </c>
      <c r="D1578" s="1">
        <v>0</v>
      </c>
      <c r="E1578" s="1">
        <v>0</v>
      </c>
      <c r="F1578" s="1">
        <v>0</v>
      </c>
      <c r="G1578" s="2">
        <f t="shared" si="34"/>
        <v>123848.41590000002</v>
      </c>
      <c r="H1578" s="2">
        <f t="shared" si="35"/>
        <v>0.10000000009313226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4140625" defaultRowHeight="15" customHeight="1" x14ac:dyDescent="0.25"/>
  <cols>
    <col min="1" max="1" width="10.77734375" customWidth="1"/>
    <col min="2" max="3" width="45.77734375" customWidth="1"/>
    <col min="4" max="17" width="8" customWidth="1"/>
  </cols>
  <sheetData>
    <row r="1" spans="1:17" ht="37.5" customHeight="1" x14ac:dyDescent="0.25">
      <c r="A1" s="377" t="s">
        <v>3298</v>
      </c>
      <c r="B1" s="377"/>
      <c r="C1" s="377"/>
    </row>
    <row r="2" spans="1:17" ht="33" customHeight="1" x14ac:dyDescent="0.25">
      <c r="A2" s="378" t="s">
        <v>3299</v>
      </c>
      <c r="B2" s="379"/>
      <c r="C2" s="376"/>
      <c r="D2" s="4"/>
      <c r="E2" s="4"/>
      <c r="F2" s="4"/>
      <c r="G2" s="4"/>
      <c r="H2" s="4"/>
      <c r="I2" s="4"/>
      <c r="J2" s="4"/>
      <c r="K2" s="4"/>
      <c r="L2" s="4"/>
      <c r="M2" s="4"/>
      <c r="N2" s="4"/>
      <c r="O2" s="4"/>
      <c r="P2" s="4"/>
      <c r="Q2" s="4"/>
    </row>
    <row r="3" spans="1:17" ht="18.75" customHeight="1" x14ac:dyDescent="0.25">
      <c r="A3" s="42" t="s">
        <v>3300</v>
      </c>
      <c r="B3" s="380" t="s">
        <v>3301</v>
      </c>
      <c r="C3" s="376"/>
      <c r="D3" s="4"/>
      <c r="E3" s="4"/>
      <c r="F3" s="4"/>
      <c r="G3" s="4"/>
      <c r="H3" s="4"/>
      <c r="I3" s="4"/>
      <c r="J3" s="4"/>
      <c r="K3" s="4"/>
      <c r="L3" s="4"/>
      <c r="M3" s="4"/>
      <c r="N3" s="4"/>
      <c r="O3" s="4"/>
      <c r="P3" s="4"/>
      <c r="Q3" s="4"/>
    </row>
    <row r="4" spans="1:17" ht="37.5" hidden="1" customHeight="1" x14ac:dyDescent="0.25">
      <c r="A4" s="43" t="s">
        <v>3302</v>
      </c>
      <c r="B4" s="375" t="s">
        <v>3303</v>
      </c>
      <c r="C4" s="376"/>
      <c r="D4" s="4"/>
      <c r="E4" s="4"/>
      <c r="F4" s="4"/>
      <c r="G4" s="4"/>
      <c r="H4" s="4"/>
      <c r="I4" s="4"/>
      <c r="J4" s="4"/>
      <c r="K4" s="4"/>
      <c r="L4" s="4"/>
      <c r="M4" s="4"/>
      <c r="N4" s="4"/>
      <c r="O4" s="4"/>
      <c r="P4" s="4"/>
      <c r="Q4" s="4"/>
    </row>
    <row r="5" spans="1:17" ht="48" hidden="1" customHeight="1" x14ac:dyDescent="0.25">
      <c r="A5" s="43" t="s">
        <v>3302</v>
      </c>
      <c r="B5" s="375" t="s">
        <v>3304</v>
      </c>
      <c r="C5" s="376"/>
      <c r="D5" s="4"/>
      <c r="E5" s="4"/>
      <c r="F5" s="4"/>
      <c r="G5" s="4"/>
      <c r="H5" s="4"/>
      <c r="I5" s="4"/>
      <c r="J5" s="4"/>
      <c r="K5" s="4"/>
      <c r="L5" s="4"/>
      <c r="M5" s="4"/>
      <c r="N5" s="4"/>
      <c r="O5" s="4"/>
      <c r="P5" s="4"/>
      <c r="Q5" s="4"/>
    </row>
    <row r="6" spans="1:17" ht="59.25" hidden="1" customHeight="1" x14ac:dyDescent="0.25">
      <c r="A6" s="43" t="s">
        <v>3302</v>
      </c>
      <c r="B6" s="375" t="s">
        <v>3305</v>
      </c>
      <c r="C6" s="376"/>
      <c r="D6" s="4"/>
      <c r="E6" s="4"/>
      <c r="F6" s="4"/>
      <c r="G6" s="4"/>
      <c r="H6" s="4"/>
      <c r="I6" s="4"/>
      <c r="J6" s="4"/>
      <c r="K6" s="4"/>
      <c r="L6" s="4"/>
      <c r="M6" s="4"/>
      <c r="N6" s="4"/>
      <c r="O6" s="4"/>
      <c r="P6" s="4"/>
      <c r="Q6" s="4"/>
    </row>
    <row r="7" spans="1:17" ht="48" hidden="1" customHeight="1" x14ac:dyDescent="0.25">
      <c r="A7" s="43" t="s">
        <v>3306</v>
      </c>
      <c r="B7" s="375" t="s">
        <v>3307</v>
      </c>
      <c r="C7" s="376"/>
      <c r="D7" s="4"/>
      <c r="E7" s="4"/>
      <c r="F7" s="4"/>
      <c r="G7" s="4"/>
      <c r="H7" s="4"/>
      <c r="I7" s="4"/>
      <c r="J7" s="4"/>
      <c r="K7" s="4"/>
      <c r="L7" s="4"/>
      <c r="M7" s="4"/>
      <c r="N7" s="4"/>
      <c r="O7" s="4"/>
      <c r="P7" s="4"/>
      <c r="Q7" s="4"/>
    </row>
    <row r="8" spans="1:17" ht="41.25" hidden="1" customHeight="1" x14ac:dyDescent="0.25">
      <c r="A8" s="43" t="s">
        <v>3308</v>
      </c>
      <c r="B8" s="375" t="s">
        <v>3309</v>
      </c>
      <c r="C8" s="376"/>
      <c r="D8" s="4"/>
      <c r="E8" s="4"/>
      <c r="F8" s="4"/>
      <c r="G8" s="4"/>
      <c r="H8" s="4"/>
      <c r="I8" s="4"/>
      <c r="J8" s="4"/>
      <c r="K8" s="4"/>
      <c r="L8" s="4"/>
      <c r="M8" s="4"/>
      <c r="N8" s="4"/>
      <c r="O8" s="4"/>
      <c r="P8" s="4"/>
      <c r="Q8" s="4"/>
    </row>
    <row r="9" spans="1:17" ht="59.25" hidden="1" customHeight="1" x14ac:dyDescent="0.25">
      <c r="A9" s="43" t="s">
        <v>3310</v>
      </c>
      <c r="B9" s="375" t="s">
        <v>3311</v>
      </c>
      <c r="C9" s="376"/>
      <c r="D9" s="4"/>
      <c r="E9" s="4"/>
      <c r="F9" s="4"/>
      <c r="G9" s="4"/>
      <c r="H9" s="4"/>
      <c r="I9" s="4"/>
      <c r="J9" s="4"/>
      <c r="K9" s="4"/>
      <c r="L9" s="4"/>
      <c r="M9" s="4"/>
      <c r="N9" s="4"/>
      <c r="O9" s="4"/>
      <c r="P9" s="4"/>
      <c r="Q9" s="4"/>
    </row>
    <row r="10" spans="1:17" ht="61.5" hidden="1" customHeight="1" x14ac:dyDescent="0.25">
      <c r="A10" s="43" t="s">
        <v>3310</v>
      </c>
      <c r="B10" s="375" t="s">
        <v>3312</v>
      </c>
      <c r="C10" s="376"/>
      <c r="D10" s="4"/>
      <c r="E10" s="4"/>
      <c r="F10" s="4"/>
      <c r="G10" s="4"/>
      <c r="H10" s="4"/>
      <c r="I10" s="4"/>
      <c r="J10" s="4"/>
      <c r="K10" s="4"/>
      <c r="L10" s="4"/>
      <c r="M10" s="4"/>
      <c r="N10" s="4"/>
      <c r="O10" s="4"/>
      <c r="P10" s="4"/>
      <c r="Q10" s="4"/>
    </row>
    <row r="11" spans="1:17" ht="43.5" hidden="1" customHeight="1" x14ac:dyDescent="0.25">
      <c r="A11" s="43" t="s">
        <v>3310</v>
      </c>
      <c r="B11" s="375" t="s">
        <v>3313</v>
      </c>
      <c r="C11" s="376"/>
      <c r="D11" s="4"/>
      <c r="E11" s="4"/>
      <c r="F11" s="4"/>
      <c r="G11" s="4"/>
      <c r="H11" s="4"/>
      <c r="I11" s="4"/>
      <c r="J11" s="4"/>
      <c r="K11" s="4"/>
      <c r="L11" s="4"/>
      <c r="M11" s="4"/>
      <c r="N11" s="4"/>
      <c r="O11" s="4"/>
      <c r="P11" s="4"/>
      <c r="Q11" s="4"/>
    </row>
    <row r="12" spans="1:17" ht="27.75" hidden="1" customHeight="1" x14ac:dyDescent="0.25">
      <c r="A12" s="43" t="s">
        <v>3314</v>
      </c>
      <c r="B12" s="375" t="s">
        <v>3315</v>
      </c>
      <c r="C12" s="376"/>
      <c r="D12" s="4"/>
      <c r="E12" s="4"/>
      <c r="F12" s="4"/>
      <c r="G12" s="4"/>
      <c r="H12" s="4"/>
      <c r="I12" s="4"/>
      <c r="J12" s="4"/>
      <c r="K12" s="4"/>
      <c r="L12" s="4"/>
      <c r="M12" s="4"/>
      <c r="N12" s="4"/>
      <c r="O12" s="4"/>
      <c r="P12" s="4"/>
      <c r="Q12" s="4"/>
    </row>
    <row r="13" spans="1:17" ht="27.75" hidden="1" customHeight="1" x14ac:dyDescent="0.25">
      <c r="A13" s="43" t="s">
        <v>3316</v>
      </c>
      <c r="B13" s="375" t="s">
        <v>3317</v>
      </c>
      <c r="C13" s="376"/>
      <c r="D13" s="4"/>
      <c r="E13" s="4"/>
      <c r="F13" s="4"/>
      <c r="G13" s="4"/>
      <c r="H13" s="4"/>
      <c r="I13" s="4"/>
      <c r="J13" s="4"/>
      <c r="K13" s="4"/>
      <c r="L13" s="4"/>
      <c r="M13" s="4"/>
      <c r="N13" s="4"/>
      <c r="O13" s="4"/>
      <c r="P13" s="4"/>
      <c r="Q13" s="4"/>
    </row>
    <row r="14" spans="1:17" ht="45.75" hidden="1" customHeight="1" x14ac:dyDescent="0.25">
      <c r="A14" s="43" t="s">
        <v>3318</v>
      </c>
      <c r="B14" s="375" t="s">
        <v>3319</v>
      </c>
      <c r="C14" s="376"/>
      <c r="D14" s="4"/>
      <c r="E14" s="4"/>
      <c r="F14" s="4"/>
      <c r="G14" s="4"/>
      <c r="H14" s="4"/>
      <c r="I14" s="4"/>
      <c r="J14" s="4"/>
      <c r="K14" s="4"/>
      <c r="L14" s="4"/>
      <c r="M14" s="4"/>
      <c r="N14" s="4"/>
      <c r="O14" s="4"/>
      <c r="P14" s="4"/>
      <c r="Q14" s="4"/>
    </row>
    <row r="15" spans="1:17" ht="45.75" hidden="1" customHeight="1" x14ac:dyDescent="0.25">
      <c r="A15" s="43" t="s">
        <v>3320</v>
      </c>
      <c r="B15" s="375" t="s">
        <v>3321</v>
      </c>
      <c r="C15" s="376"/>
      <c r="D15" s="4"/>
      <c r="E15" s="4"/>
      <c r="F15" s="4"/>
      <c r="G15" s="4"/>
      <c r="H15" s="4"/>
      <c r="I15" s="4"/>
      <c r="J15" s="4"/>
      <c r="K15" s="4"/>
      <c r="L15" s="4"/>
      <c r="M15" s="4"/>
      <c r="N15" s="4"/>
      <c r="O15" s="4"/>
      <c r="P15" s="4"/>
      <c r="Q15" s="4"/>
    </row>
    <row r="16" spans="1:17" ht="51" hidden="1" customHeight="1" x14ac:dyDescent="0.25">
      <c r="A16" s="43" t="s">
        <v>3322</v>
      </c>
      <c r="B16" s="375" t="s">
        <v>3323</v>
      </c>
      <c r="C16" s="376"/>
      <c r="D16" s="4"/>
      <c r="E16" s="4"/>
      <c r="F16" s="4"/>
      <c r="G16" s="4"/>
      <c r="H16" s="4"/>
      <c r="I16" s="4"/>
      <c r="J16" s="4"/>
      <c r="K16" s="4"/>
      <c r="L16" s="4"/>
      <c r="M16" s="4"/>
      <c r="N16" s="4"/>
      <c r="O16" s="4"/>
      <c r="P16" s="4"/>
      <c r="Q16" s="4"/>
    </row>
    <row r="17" spans="1:17" ht="27.75" hidden="1" customHeight="1" x14ac:dyDescent="0.25">
      <c r="A17" s="43" t="s">
        <v>3324</v>
      </c>
      <c r="B17" s="375" t="s">
        <v>3325</v>
      </c>
      <c r="C17" s="376"/>
      <c r="D17" s="4"/>
      <c r="E17" s="4"/>
      <c r="F17" s="4"/>
      <c r="G17" s="4"/>
      <c r="H17" s="4"/>
      <c r="I17" s="4"/>
      <c r="J17" s="4"/>
      <c r="K17" s="4"/>
      <c r="L17" s="4"/>
      <c r="M17" s="4"/>
      <c r="N17" s="4"/>
      <c r="O17" s="4"/>
      <c r="P17" s="4"/>
      <c r="Q17" s="4"/>
    </row>
    <row r="18" spans="1:17" ht="27.75" hidden="1" customHeight="1" x14ac:dyDescent="0.25">
      <c r="A18" s="43" t="s">
        <v>3326</v>
      </c>
      <c r="B18" s="375" t="s">
        <v>3327</v>
      </c>
      <c r="C18" s="376"/>
      <c r="D18" s="4"/>
      <c r="E18" s="4"/>
      <c r="F18" s="4"/>
      <c r="G18" s="4"/>
      <c r="H18" s="4"/>
      <c r="I18" s="4"/>
      <c r="J18" s="4"/>
      <c r="K18" s="4"/>
      <c r="L18" s="4"/>
      <c r="M18" s="4"/>
      <c r="N18" s="4"/>
      <c r="O18" s="4"/>
      <c r="P18" s="4"/>
      <c r="Q18" s="4"/>
    </row>
    <row r="19" spans="1:17" ht="45" hidden="1" customHeight="1" x14ac:dyDescent="0.25">
      <c r="A19" s="43" t="s">
        <v>3326</v>
      </c>
      <c r="B19" s="375" t="s">
        <v>3328</v>
      </c>
      <c r="C19" s="376"/>
      <c r="D19" s="4"/>
      <c r="E19" s="4"/>
      <c r="F19" s="4"/>
      <c r="G19" s="4"/>
      <c r="H19" s="4"/>
      <c r="I19" s="4"/>
      <c r="J19" s="4"/>
      <c r="K19" s="4"/>
      <c r="L19" s="4"/>
      <c r="M19" s="4"/>
      <c r="N19" s="4"/>
      <c r="O19" s="4"/>
      <c r="P19" s="4"/>
      <c r="Q19" s="4"/>
    </row>
    <row r="20" spans="1:17" ht="45" hidden="1" customHeight="1" x14ac:dyDescent="0.25">
      <c r="A20" s="43" t="s">
        <v>3329</v>
      </c>
      <c r="B20" s="375" t="s">
        <v>3330</v>
      </c>
      <c r="C20" s="376"/>
      <c r="D20" s="4"/>
      <c r="E20" s="4"/>
      <c r="F20" s="4"/>
      <c r="G20" s="4"/>
      <c r="H20" s="4"/>
      <c r="I20" s="4"/>
      <c r="J20" s="4"/>
      <c r="K20" s="4"/>
      <c r="L20" s="4"/>
      <c r="M20" s="4"/>
      <c r="N20" s="4"/>
      <c r="O20" s="4"/>
      <c r="P20" s="4"/>
      <c r="Q20" s="4"/>
    </row>
    <row r="21" spans="1:17" ht="30" hidden="1" customHeight="1" x14ac:dyDescent="0.25">
      <c r="A21" s="43" t="s">
        <v>3331</v>
      </c>
      <c r="B21" s="375" t="s">
        <v>3332</v>
      </c>
      <c r="C21" s="376"/>
      <c r="D21" s="4"/>
      <c r="E21" s="4"/>
      <c r="F21" s="4"/>
      <c r="G21" s="4"/>
      <c r="H21" s="4"/>
      <c r="I21" s="4"/>
      <c r="J21" s="4"/>
      <c r="K21" s="4"/>
      <c r="L21" s="4"/>
      <c r="M21" s="4"/>
      <c r="N21" s="4"/>
      <c r="O21" s="4"/>
      <c r="P21" s="4"/>
      <c r="Q21" s="4"/>
    </row>
    <row r="22" spans="1:17" ht="30" hidden="1" customHeight="1" x14ac:dyDescent="0.25">
      <c r="A22" s="43" t="s">
        <v>3333</v>
      </c>
      <c r="B22" s="375" t="s">
        <v>3334</v>
      </c>
      <c r="C22" s="376"/>
      <c r="D22" s="4"/>
      <c r="E22" s="4"/>
      <c r="F22" s="4"/>
      <c r="G22" s="4"/>
      <c r="H22" s="4"/>
      <c r="I22" s="4"/>
      <c r="J22" s="4"/>
      <c r="K22" s="4"/>
      <c r="L22" s="4"/>
      <c r="M22" s="4"/>
      <c r="N22" s="4"/>
      <c r="O22" s="4"/>
      <c r="P22" s="4"/>
      <c r="Q22" s="4"/>
    </row>
    <row r="23" spans="1:17" ht="30" hidden="1" customHeight="1" x14ac:dyDescent="0.25">
      <c r="A23" s="43" t="s">
        <v>3335</v>
      </c>
      <c r="B23" s="375" t="s">
        <v>3336</v>
      </c>
      <c r="C23" s="376"/>
      <c r="D23" s="4"/>
      <c r="E23" s="4"/>
      <c r="F23" s="4"/>
      <c r="G23" s="4"/>
      <c r="H23" s="4"/>
      <c r="I23" s="4"/>
      <c r="J23" s="4"/>
      <c r="K23" s="4"/>
      <c r="L23" s="4"/>
      <c r="M23" s="4"/>
      <c r="N23" s="4"/>
      <c r="O23" s="4"/>
      <c r="P23" s="4"/>
      <c r="Q23" s="4"/>
    </row>
    <row r="24" spans="1:17" ht="30" hidden="1" customHeight="1" x14ac:dyDescent="0.25">
      <c r="A24" s="43" t="s">
        <v>3337</v>
      </c>
      <c r="B24" s="375" t="s">
        <v>3338</v>
      </c>
      <c r="C24" s="376"/>
      <c r="D24" s="4"/>
      <c r="E24" s="4"/>
      <c r="F24" s="4"/>
      <c r="G24" s="4"/>
      <c r="H24" s="4"/>
      <c r="I24" s="4"/>
      <c r="J24" s="4"/>
      <c r="K24" s="4"/>
      <c r="L24" s="4"/>
      <c r="M24" s="4"/>
      <c r="N24" s="4"/>
      <c r="O24" s="4"/>
      <c r="P24" s="4"/>
      <c r="Q24" s="4"/>
    </row>
    <row r="25" spans="1:17" ht="30" hidden="1" customHeight="1" x14ac:dyDescent="0.25">
      <c r="A25" s="43" t="s">
        <v>3339</v>
      </c>
      <c r="B25" s="375" t="s">
        <v>3340</v>
      </c>
      <c r="C25" s="376"/>
      <c r="D25" s="4"/>
      <c r="E25" s="4"/>
      <c r="F25" s="4"/>
      <c r="G25" s="4"/>
      <c r="H25" s="4"/>
      <c r="I25" s="4"/>
      <c r="J25" s="4"/>
      <c r="K25" s="4"/>
      <c r="L25" s="4"/>
      <c r="M25" s="4"/>
      <c r="N25" s="4"/>
      <c r="O25" s="4"/>
      <c r="P25" s="4"/>
      <c r="Q25" s="4"/>
    </row>
    <row r="26" spans="1:17" ht="30" hidden="1" customHeight="1" x14ac:dyDescent="0.25">
      <c r="A26" s="43" t="s">
        <v>3341</v>
      </c>
      <c r="B26" s="375" t="s">
        <v>3342</v>
      </c>
      <c r="C26" s="376"/>
      <c r="D26" s="4"/>
      <c r="E26" s="4"/>
      <c r="F26" s="4"/>
      <c r="G26" s="4"/>
      <c r="H26" s="4"/>
      <c r="I26" s="4"/>
      <c r="J26" s="4"/>
      <c r="K26" s="4"/>
      <c r="L26" s="4"/>
      <c r="M26" s="4"/>
      <c r="N26" s="4"/>
      <c r="O26" s="4"/>
      <c r="P26" s="4"/>
      <c r="Q26" s="4"/>
    </row>
    <row r="27" spans="1:17" ht="70.5" hidden="1" customHeight="1" x14ac:dyDescent="0.25">
      <c r="A27" s="43" t="s">
        <v>3343</v>
      </c>
      <c r="B27" s="375" t="s">
        <v>3344</v>
      </c>
      <c r="C27" s="376"/>
      <c r="D27" s="4"/>
      <c r="E27" s="4"/>
      <c r="F27" s="4"/>
      <c r="G27" s="4"/>
      <c r="H27" s="4"/>
      <c r="I27" s="4"/>
      <c r="J27" s="4"/>
      <c r="K27" s="4"/>
      <c r="L27" s="4"/>
      <c r="M27" s="4"/>
      <c r="N27" s="4"/>
      <c r="O27" s="4"/>
      <c r="P27" s="4"/>
      <c r="Q27" s="4"/>
    </row>
    <row r="28" spans="1:17" ht="48" hidden="1" customHeight="1" x14ac:dyDescent="0.25">
      <c r="A28" s="43" t="s">
        <v>3345</v>
      </c>
      <c r="B28" s="375" t="s">
        <v>3346</v>
      </c>
      <c r="C28" s="376"/>
      <c r="D28" s="4"/>
      <c r="E28" s="4"/>
      <c r="F28" s="4"/>
      <c r="G28" s="4"/>
      <c r="H28" s="4"/>
      <c r="I28" s="4"/>
      <c r="J28" s="4"/>
      <c r="K28" s="4"/>
      <c r="L28" s="4"/>
      <c r="M28" s="4"/>
      <c r="N28" s="4"/>
      <c r="O28" s="4"/>
      <c r="P28" s="4"/>
      <c r="Q28" s="4"/>
    </row>
    <row r="29" spans="1:17" ht="100.5" hidden="1" customHeight="1" x14ac:dyDescent="0.25">
      <c r="A29" s="43" t="s">
        <v>3347</v>
      </c>
      <c r="B29" s="375" t="s">
        <v>3348</v>
      </c>
      <c r="C29" s="376"/>
      <c r="D29" s="4"/>
      <c r="E29" s="4"/>
      <c r="F29" s="4"/>
      <c r="G29" s="4"/>
      <c r="H29" s="4"/>
      <c r="I29" s="4"/>
      <c r="J29" s="4"/>
      <c r="K29" s="4"/>
      <c r="L29" s="4"/>
      <c r="M29" s="4"/>
      <c r="N29" s="4"/>
      <c r="O29" s="4"/>
      <c r="P29" s="4"/>
      <c r="Q29" s="4"/>
    </row>
    <row r="30" spans="1:17" ht="45" hidden="1" customHeight="1" x14ac:dyDescent="0.25">
      <c r="A30" s="43" t="s">
        <v>3349</v>
      </c>
      <c r="B30" s="375" t="s">
        <v>3350</v>
      </c>
      <c r="C30" s="376"/>
      <c r="D30" s="4"/>
      <c r="E30" s="4"/>
      <c r="F30" s="4"/>
      <c r="G30" s="4"/>
      <c r="H30" s="4"/>
      <c r="I30" s="4"/>
      <c r="J30" s="4"/>
      <c r="K30" s="4"/>
      <c r="L30" s="4"/>
      <c r="M30" s="4"/>
      <c r="N30" s="4"/>
      <c r="O30" s="4"/>
      <c r="P30" s="4"/>
      <c r="Q30" s="4"/>
    </row>
    <row r="31" spans="1:17" ht="45" hidden="1" customHeight="1" x14ac:dyDescent="0.25">
      <c r="A31" s="43" t="s">
        <v>3351</v>
      </c>
      <c r="B31" s="375" t="s">
        <v>3352</v>
      </c>
      <c r="C31" s="376"/>
      <c r="D31" s="4"/>
      <c r="E31" s="4"/>
      <c r="F31" s="4"/>
      <c r="G31" s="4"/>
      <c r="H31" s="4"/>
      <c r="I31" s="4"/>
      <c r="J31" s="4"/>
      <c r="K31" s="4"/>
      <c r="L31" s="4"/>
      <c r="M31" s="4"/>
      <c r="N31" s="4"/>
      <c r="O31" s="4"/>
      <c r="P31" s="4"/>
      <c r="Q31" s="4"/>
    </row>
    <row r="32" spans="1:17" ht="45" hidden="1" customHeight="1" x14ac:dyDescent="0.25">
      <c r="A32" s="43" t="s">
        <v>3353</v>
      </c>
      <c r="B32" s="375" t="s">
        <v>3354</v>
      </c>
      <c r="C32" s="376"/>
      <c r="D32" s="4"/>
      <c r="E32" s="4"/>
      <c r="F32" s="4"/>
      <c r="G32" s="4"/>
      <c r="H32" s="4"/>
      <c r="I32" s="4"/>
      <c r="J32" s="4"/>
      <c r="K32" s="4"/>
      <c r="L32" s="4"/>
      <c r="M32" s="4"/>
      <c r="N32" s="4"/>
      <c r="O32" s="4"/>
      <c r="P32" s="4"/>
      <c r="Q32" s="4"/>
    </row>
    <row r="33" spans="1:17" ht="72" hidden="1" customHeight="1" x14ac:dyDescent="0.25">
      <c r="A33" s="43" t="s">
        <v>3355</v>
      </c>
      <c r="B33" s="375" t="s">
        <v>3356</v>
      </c>
      <c r="C33" s="376"/>
      <c r="D33" s="4"/>
      <c r="E33" s="4"/>
      <c r="F33" s="4"/>
      <c r="G33" s="4"/>
      <c r="H33" s="4"/>
      <c r="I33" s="4"/>
      <c r="J33" s="4"/>
      <c r="K33" s="4"/>
      <c r="L33" s="4"/>
      <c r="M33" s="4"/>
      <c r="N33" s="4"/>
      <c r="O33" s="4"/>
      <c r="P33" s="4"/>
      <c r="Q33" s="4"/>
    </row>
    <row r="34" spans="1:17" ht="79.5" hidden="1" customHeight="1" x14ac:dyDescent="0.25">
      <c r="A34" s="43" t="s">
        <v>3357</v>
      </c>
      <c r="B34" s="375" t="s">
        <v>3358</v>
      </c>
      <c r="C34" s="376"/>
      <c r="D34" s="4"/>
      <c r="E34" s="4"/>
      <c r="F34" s="4"/>
      <c r="G34" s="4"/>
      <c r="H34" s="4"/>
      <c r="I34" s="4"/>
      <c r="J34" s="4"/>
      <c r="K34" s="4"/>
      <c r="L34" s="4"/>
      <c r="M34" s="4"/>
      <c r="N34" s="4"/>
      <c r="O34" s="4"/>
      <c r="P34" s="4"/>
      <c r="Q34" s="4"/>
    </row>
    <row r="35" spans="1:17" ht="70.5" hidden="1" customHeight="1" x14ac:dyDescent="0.25">
      <c r="A35" s="43" t="s">
        <v>3359</v>
      </c>
      <c r="B35" s="375" t="s">
        <v>3360</v>
      </c>
      <c r="C35" s="376"/>
      <c r="D35" s="4"/>
      <c r="E35" s="4"/>
      <c r="F35" s="4"/>
      <c r="G35" s="4"/>
      <c r="H35" s="4"/>
      <c r="I35" s="4"/>
      <c r="J35" s="4"/>
      <c r="K35" s="4"/>
      <c r="L35" s="4"/>
      <c r="M35" s="4"/>
      <c r="N35" s="4"/>
      <c r="O35" s="4"/>
      <c r="P35" s="4"/>
      <c r="Q35" s="4"/>
    </row>
    <row r="36" spans="1:17" ht="45.75" hidden="1" customHeight="1" x14ac:dyDescent="0.25">
      <c r="A36" s="43" t="s">
        <v>3361</v>
      </c>
      <c r="B36" s="375" t="s">
        <v>3362</v>
      </c>
      <c r="C36" s="376"/>
      <c r="D36" s="4"/>
      <c r="E36" s="4"/>
      <c r="F36" s="4"/>
      <c r="G36" s="4"/>
      <c r="H36" s="4"/>
      <c r="I36" s="4"/>
      <c r="J36" s="4"/>
      <c r="K36" s="4"/>
      <c r="L36" s="4"/>
      <c r="M36" s="4"/>
      <c r="N36" s="4"/>
      <c r="O36" s="4"/>
      <c r="P36" s="4"/>
      <c r="Q36" s="4"/>
    </row>
    <row r="37" spans="1:17" ht="54.75" hidden="1" customHeight="1" x14ac:dyDescent="0.25">
      <c r="A37" s="43" t="s">
        <v>3363</v>
      </c>
      <c r="B37" s="375" t="s">
        <v>3364</v>
      </c>
      <c r="C37" s="376"/>
      <c r="D37" s="4"/>
      <c r="E37" s="4"/>
      <c r="F37" s="4"/>
      <c r="G37" s="4"/>
      <c r="H37" s="4"/>
      <c r="I37" s="4"/>
      <c r="J37" s="4"/>
      <c r="K37" s="4"/>
      <c r="L37" s="4"/>
      <c r="M37" s="4"/>
      <c r="N37" s="4"/>
      <c r="O37" s="4"/>
      <c r="P37" s="4"/>
      <c r="Q37" s="4"/>
    </row>
    <row r="38" spans="1:17" ht="37.5" hidden="1" customHeight="1" x14ac:dyDescent="0.25">
      <c r="A38" s="43" t="s">
        <v>3365</v>
      </c>
      <c r="B38" s="375" t="s">
        <v>3366</v>
      </c>
      <c r="C38" s="376"/>
      <c r="D38" s="4"/>
      <c r="E38" s="4"/>
      <c r="F38" s="4"/>
      <c r="G38" s="4"/>
      <c r="H38" s="4"/>
      <c r="I38" s="4"/>
      <c r="J38" s="4"/>
      <c r="K38" s="4"/>
      <c r="L38" s="4"/>
      <c r="M38" s="4"/>
      <c r="N38" s="4"/>
      <c r="O38" s="4"/>
      <c r="P38" s="4"/>
      <c r="Q38" s="4"/>
    </row>
    <row r="39" spans="1:17" ht="61.5" hidden="1" customHeight="1" x14ac:dyDescent="0.25">
      <c r="A39" s="43" t="s">
        <v>3367</v>
      </c>
      <c r="B39" s="375" t="s">
        <v>3368</v>
      </c>
      <c r="C39" s="376"/>
      <c r="D39" s="4"/>
      <c r="E39" s="4"/>
      <c r="F39" s="4"/>
      <c r="G39" s="4"/>
      <c r="H39" s="4"/>
      <c r="I39" s="4"/>
      <c r="J39" s="4"/>
      <c r="K39" s="4"/>
      <c r="L39" s="4"/>
      <c r="M39" s="4"/>
      <c r="N39" s="4"/>
      <c r="O39" s="4"/>
      <c r="P39" s="4"/>
      <c r="Q39" s="4"/>
    </row>
    <row r="40" spans="1:17" ht="53.25" hidden="1" customHeight="1" x14ac:dyDescent="0.25">
      <c r="A40" s="43" t="s">
        <v>3369</v>
      </c>
      <c r="B40" s="375" t="s">
        <v>3370</v>
      </c>
      <c r="C40" s="376"/>
      <c r="D40" s="4"/>
      <c r="E40" s="4"/>
      <c r="F40" s="4"/>
      <c r="G40" s="4"/>
      <c r="H40" s="4"/>
      <c r="I40" s="4"/>
      <c r="J40" s="4"/>
      <c r="K40" s="4"/>
      <c r="L40" s="4"/>
      <c r="M40" s="4"/>
      <c r="N40" s="4"/>
      <c r="O40" s="4"/>
      <c r="P40" s="4"/>
      <c r="Q40" s="4"/>
    </row>
    <row r="41" spans="1:17" ht="73.5" hidden="1" customHeight="1" x14ac:dyDescent="0.25">
      <c r="A41" s="43" t="s">
        <v>3371</v>
      </c>
      <c r="B41" s="375" t="s">
        <v>3372</v>
      </c>
      <c r="C41" s="376"/>
      <c r="D41" s="4"/>
      <c r="E41" s="4"/>
      <c r="F41" s="4"/>
      <c r="G41" s="4"/>
      <c r="H41" s="4"/>
      <c r="I41" s="4"/>
      <c r="J41" s="4"/>
      <c r="K41" s="4"/>
      <c r="L41" s="4"/>
      <c r="M41" s="4"/>
      <c r="N41" s="4"/>
      <c r="O41" s="4"/>
      <c r="P41" s="4"/>
      <c r="Q41" s="4"/>
    </row>
    <row r="42" spans="1:17" ht="57.75" hidden="1" customHeight="1" x14ac:dyDescent="0.25">
      <c r="A42" s="43" t="s">
        <v>3373</v>
      </c>
      <c r="B42" s="375" t="s">
        <v>3374</v>
      </c>
      <c r="C42" s="376"/>
      <c r="D42" s="4"/>
      <c r="E42" s="4"/>
      <c r="F42" s="4"/>
      <c r="G42" s="4"/>
      <c r="H42" s="4"/>
      <c r="I42" s="4"/>
      <c r="J42" s="4"/>
      <c r="K42" s="4"/>
      <c r="L42" s="4"/>
      <c r="M42" s="4"/>
      <c r="N42" s="4"/>
      <c r="O42" s="4"/>
      <c r="P42" s="4"/>
      <c r="Q42" s="4"/>
    </row>
    <row r="43" spans="1:17" ht="84" hidden="1" customHeight="1" x14ac:dyDescent="0.25">
      <c r="A43" s="43" t="s">
        <v>3375</v>
      </c>
      <c r="B43" s="375" t="s">
        <v>3376</v>
      </c>
      <c r="C43" s="376"/>
      <c r="D43" s="4"/>
      <c r="E43" s="4"/>
      <c r="F43" s="4"/>
      <c r="G43" s="4"/>
      <c r="H43" s="4"/>
      <c r="I43" s="4"/>
      <c r="J43" s="4"/>
      <c r="K43" s="4"/>
      <c r="L43" s="4"/>
      <c r="M43" s="4"/>
      <c r="N43" s="4"/>
      <c r="O43" s="4"/>
      <c r="P43" s="4"/>
      <c r="Q43" s="4"/>
    </row>
    <row r="44" spans="1:17" ht="48" hidden="1" customHeight="1" x14ac:dyDescent="0.25">
      <c r="A44" s="43" t="s">
        <v>3377</v>
      </c>
      <c r="B44" s="375" t="s">
        <v>3378</v>
      </c>
      <c r="C44" s="376"/>
      <c r="D44" s="4"/>
      <c r="E44" s="4"/>
      <c r="F44" s="4"/>
      <c r="G44" s="4"/>
      <c r="H44" s="4"/>
      <c r="I44" s="4"/>
      <c r="J44" s="4"/>
      <c r="K44" s="4"/>
      <c r="L44" s="4"/>
      <c r="M44" s="4"/>
      <c r="N44" s="4"/>
      <c r="O44" s="4"/>
      <c r="P44" s="4"/>
      <c r="Q44" s="4"/>
    </row>
    <row r="45" spans="1:17" ht="57" hidden="1" customHeight="1" x14ac:dyDescent="0.25">
      <c r="A45" s="43" t="s">
        <v>3379</v>
      </c>
      <c r="B45" s="375" t="s">
        <v>3380</v>
      </c>
      <c r="C45" s="376"/>
      <c r="D45" s="4"/>
      <c r="E45" s="4"/>
      <c r="F45" s="4"/>
      <c r="G45" s="4"/>
      <c r="H45" s="4"/>
      <c r="I45" s="4"/>
      <c r="J45" s="4"/>
      <c r="K45" s="4"/>
      <c r="L45" s="4"/>
      <c r="M45" s="4"/>
      <c r="N45" s="4"/>
      <c r="O45" s="4"/>
      <c r="P45" s="4"/>
      <c r="Q45" s="4"/>
    </row>
    <row r="46" spans="1:17" ht="73.5" hidden="1" customHeight="1" x14ac:dyDescent="0.25">
      <c r="A46" s="43" t="s">
        <v>3381</v>
      </c>
      <c r="B46" s="385" t="s">
        <v>3382</v>
      </c>
      <c r="C46" s="376"/>
      <c r="D46" s="41"/>
      <c r="E46" s="4"/>
      <c r="F46" s="4"/>
      <c r="G46" s="4"/>
      <c r="H46" s="4"/>
      <c r="I46" s="4"/>
      <c r="J46" s="4"/>
      <c r="K46" s="4"/>
      <c r="L46" s="4"/>
      <c r="M46" s="4"/>
      <c r="N46" s="4"/>
      <c r="O46" s="4"/>
      <c r="P46" s="4"/>
      <c r="Q46" s="4"/>
    </row>
    <row r="47" spans="1:17" ht="66" hidden="1" customHeight="1" x14ac:dyDescent="0.25">
      <c r="A47" s="48" t="s">
        <v>3383</v>
      </c>
      <c r="B47" s="386" t="s">
        <v>3384</v>
      </c>
      <c r="C47" s="386"/>
      <c r="D47" s="4"/>
      <c r="E47" s="4"/>
      <c r="F47" s="4"/>
      <c r="G47" s="4"/>
      <c r="H47" s="4"/>
      <c r="I47" s="4"/>
      <c r="J47" s="4"/>
      <c r="K47" s="4"/>
      <c r="L47" s="4"/>
      <c r="M47" s="4"/>
      <c r="N47" s="4"/>
      <c r="O47" s="4"/>
      <c r="P47" s="4"/>
      <c r="Q47" s="4"/>
    </row>
    <row r="48" spans="1:17" ht="123.75" customHeight="1" x14ac:dyDescent="0.25">
      <c r="A48" s="269" t="s">
        <v>3385</v>
      </c>
      <c r="B48" s="384" t="s">
        <v>3386</v>
      </c>
      <c r="C48" s="383"/>
      <c r="D48" s="4"/>
      <c r="E48" s="4"/>
      <c r="F48" s="4"/>
      <c r="G48" s="4"/>
      <c r="H48" s="4"/>
      <c r="I48" s="4"/>
      <c r="J48" s="4"/>
      <c r="K48" s="4"/>
      <c r="L48" s="4"/>
      <c r="M48" s="4"/>
      <c r="N48" s="4"/>
      <c r="O48" s="4"/>
      <c r="P48" s="4"/>
      <c r="Q48" s="4"/>
    </row>
    <row r="49" spans="1:17" ht="34.5" customHeight="1" x14ac:dyDescent="0.25">
      <c r="A49" s="269" t="s">
        <v>3387</v>
      </c>
      <c r="B49" s="382" t="s">
        <v>3388</v>
      </c>
      <c r="C49" s="383"/>
      <c r="D49" s="4"/>
      <c r="E49" s="4"/>
      <c r="F49" s="4"/>
      <c r="G49" s="4"/>
      <c r="H49" s="4"/>
      <c r="I49" s="4"/>
      <c r="J49" s="4"/>
      <c r="K49" s="4"/>
      <c r="L49" s="4"/>
      <c r="M49" s="4"/>
      <c r="N49" s="4"/>
      <c r="O49" s="4"/>
      <c r="P49" s="4"/>
      <c r="Q49" s="4"/>
    </row>
    <row r="50" spans="1:17" ht="34.5" customHeight="1" x14ac:dyDescent="0.25">
      <c r="A50" s="269" t="s">
        <v>3389</v>
      </c>
      <c r="B50" s="382" t="s">
        <v>3390</v>
      </c>
      <c r="C50" s="383"/>
      <c r="D50" s="4"/>
      <c r="E50" s="4"/>
      <c r="F50" s="4"/>
      <c r="G50" s="4"/>
      <c r="H50" s="4"/>
      <c r="I50" s="4"/>
      <c r="J50" s="4"/>
      <c r="K50" s="4"/>
      <c r="L50" s="4"/>
      <c r="M50" s="4"/>
      <c r="N50" s="4"/>
      <c r="O50" s="4"/>
      <c r="P50" s="4"/>
      <c r="Q50" s="4"/>
    </row>
    <row r="51" spans="1:17" ht="31.5" customHeight="1" x14ac:dyDescent="0.25">
      <c r="A51" s="311" t="s">
        <v>3391</v>
      </c>
      <c r="B51" s="381"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7773437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0" workbookViewId="0">
      <selection activeCell="C6" sqref="C6"/>
    </sheetView>
  </sheetViews>
  <sheetFormatPr defaultColWidth="14.44140625" defaultRowHeight="15" customHeight="1" x14ac:dyDescent="0.25"/>
  <cols>
    <col min="1" max="1" width="16.5546875" customWidth="1"/>
    <col min="2" max="2" width="5.77734375" customWidth="1"/>
    <col min="3" max="3" width="37.44140625" customWidth="1"/>
    <col min="4" max="4" width="9.44140625" customWidth="1"/>
    <col min="5" max="5" width="20.21875" customWidth="1"/>
    <col min="6" max="6" width="9.21875" customWidth="1"/>
    <col min="7" max="7" width="7.77734375" customWidth="1"/>
    <col min="8" max="9" width="16.2187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8369</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2">
        <f>'PR-RAS'!D6</f>
        <v>15363586</v>
      </c>
      <c r="I16" s="172">
        <f>'PR-RAS'!E6</f>
        <v>16974958.159999996</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2">
        <f>'PR-RAS'!D151</f>
        <v>14724562</v>
      </c>
      <c r="I17" s="172">
        <f>'PR-RAS'!E151</f>
        <v>15842653.899999999</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3">
        <f>'PR-RAS'!D646</f>
        <v>342657</v>
      </c>
      <c r="I19" s="173">
        <f>'PR-RAS'!E646</f>
        <v>173835.54000000434</v>
      </c>
      <c r="J19" s="4"/>
      <c r="K19" s="4"/>
      <c r="L19" s="4"/>
      <c r="M19" s="4"/>
      <c r="N19" s="4"/>
      <c r="O19" s="4"/>
      <c r="P19" s="4"/>
      <c r="Q19" s="4"/>
      <c r="R19" s="4"/>
      <c r="S19" s="4"/>
      <c r="T19" s="4"/>
      <c r="U19" s="4"/>
      <c r="V19" s="4"/>
      <c r="W19" s="4"/>
      <c r="X19" s="4"/>
    </row>
    <row r="20" spans="1:24" ht="12.75" customHeight="1" x14ac:dyDescent="0.25">
      <c r="A20" s="327" t="s">
        <v>32</v>
      </c>
      <c r="B20" s="333" t="str">
        <f>BILANCA!B7</f>
        <v>Nefinancijska imovina (šifre 01+02+03+04+05+06)</v>
      </c>
      <c r="C20" s="334"/>
      <c r="D20" s="334"/>
      <c r="E20" s="334"/>
      <c r="F20" s="335"/>
      <c r="G20" s="159" t="str">
        <f>BILANCA!C7</f>
        <v>B002</v>
      </c>
      <c r="H20" s="174">
        <f>BILANCA!D7</f>
        <v>24548067</v>
      </c>
      <c r="I20" s="175">
        <f>BILANCA!E7</f>
        <v>24847272.500000007</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60" t="str">
        <f>BILANCA!C68</f>
        <v>1</v>
      </c>
      <c r="H21" s="176">
        <f>BILANCA!D68</f>
        <v>1166070</v>
      </c>
      <c r="I21" s="177">
        <f>BILANCA!E68</f>
        <v>1143237.25</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60" t="str">
        <f>BILANCA!C176</f>
        <v>2</v>
      </c>
      <c r="H22" s="176">
        <f>BILANCA!D176</f>
        <v>1372777</v>
      </c>
      <c r="I22" s="177">
        <f>BILANCA!E176</f>
        <v>1272563.2999999998</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61" t="str">
        <f>BILANCA!C237</f>
        <v>9</v>
      </c>
      <c r="H23" s="178">
        <f>BILANCA!D237</f>
        <v>24341360</v>
      </c>
      <c r="I23" s="179">
        <f>BILANCA!E237</f>
        <v>24717946.449999999</v>
      </c>
      <c r="J23" s="4"/>
      <c r="K23" s="4"/>
      <c r="L23" s="4"/>
      <c r="M23" s="4"/>
      <c r="N23" s="4"/>
      <c r="O23" s="4"/>
      <c r="P23" s="4"/>
      <c r="Q23" s="4"/>
      <c r="R23" s="4"/>
      <c r="S23" s="4"/>
      <c r="T23" s="4"/>
      <c r="U23" s="4"/>
      <c r="V23" s="4"/>
      <c r="W23" s="4"/>
      <c r="X23" s="4"/>
    </row>
    <row r="24" spans="1:24" ht="12.75" customHeight="1" x14ac:dyDescent="0.25">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60" t="str">
        <f>'RAS-funkcijski'!C114</f>
        <v>09</v>
      </c>
      <c r="H27" s="176">
        <f>'RAS-funkcijski'!D114</f>
        <v>15329189</v>
      </c>
      <c r="I27" s="177">
        <f>'RAS-funkcijski'!E114</f>
        <v>16808894.57</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61" t="str">
        <f>'RAS-funkcijski'!C141</f>
        <v>R1</v>
      </c>
      <c r="H28" s="180">
        <f>'RAS-funkcijski'!D141</f>
        <v>15329189</v>
      </c>
      <c r="I28" s="181">
        <f>'RAS-funkcijski'!E141</f>
        <v>16808894.57</v>
      </c>
      <c r="J28" s="4"/>
      <c r="K28" s="4"/>
      <c r="L28" s="4"/>
      <c r="M28" s="4"/>
      <c r="N28" s="4"/>
      <c r="O28" s="4"/>
      <c r="P28" s="4"/>
      <c r="Q28" s="4"/>
      <c r="R28" s="4"/>
      <c r="S28" s="4"/>
      <c r="T28" s="4"/>
      <c r="U28" s="4"/>
      <c r="V28" s="4"/>
      <c r="W28" s="4"/>
      <c r="X28" s="4"/>
    </row>
    <row r="29" spans="1:24" ht="12.75" customHeight="1" x14ac:dyDescent="0.25">
      <c r="A29" s="327" t="s">
        <v>36</v>
      </c>
      <c r="B29" s="343" t="str">
        <f>'P-VRIO'!B5</f>
        <v>Promjene u vrijednosti i obujmu imovine (šifre 91511+91512)</v>
      </c>
      <c r="C29" s="334"/>
      <c r="D29" s="334"/>
      <c r="E29" s="334"/>
      <c r="F29" s="335"/>
      <c r="G29" s="159" t="str">
        <f>'P-VRIO'!C5</f>
        <v>9151</v>
      </c>
      <c r="H29" s="174">
        <f>'P-VRIO'!D5</f>
        <v>28426.71</v>
      </c>
      <c r="I29" s="175">
        <f>'P-VRIO'!E5</f>
        <v>0</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60" t="str">
        <f>'P-VRIO'!C22</f>
        <v>91512</v>
      </c>
      <c r="H30" s="176">
        <f>'P-VRIO'!D22</f>
        <v>28426.71</v>
      </c>
      <c r="I30" s="177">
        <f>'P-VRIO'!E22</f>
        <v>0</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1372777.05</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60" t="str">
        <f>OBVEZE!C42</f>
        <v>V006</v>
      </c>
      <c r="H34" s="176" t="s">
        <v>46</v>
      </c>
      <c r="I34" s="177">
        <f>OBVEZE!D42</f>
        <v>1272563.3000000007</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60" t="str">
        <f>OBVEZE!C43</f>
        <v>V007</v>
      </c>
      <c r="H35" s="176" t="s">
        <v>46</v>
      </c>
      <c r="I35" s="177">
        <f>OBVEZE!D43</f>
        <v>21569.200000000001</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61" t="str">
        <f>OBVEZE!C101</f>
        <v>V009</v>
      </c>
      <c r="H36" s="180" t="s">
        <v>46</v>
      </c>
      <c r="I36" s="181">
        <f>OBVEZE!D101</f>
        <v>1250994.1000000001</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79" zoomScaleNormal="100" workbookViewId="0">
      <selection activeCell="E413" sqref="E413"/>
    </sheetView>
  </sheetViews>
  <sheetFormatPr defaultColWidth="14.44140625" defaultRowHeight="15" customHeight="1" x14ac:dyDescent="0.2"/>
  <cols>
    <col min="1" max="1" width="12.77734375" style="191" customWidth="1"/>
    <col min="2" max="2" width="60.77734375" style="236" customWidth="1"/>
    <col min="3" max="3" width="12.77734375" style="191" customWidth="1"/>
    <col min="4" max="5" width="14.77734375" style="72" customWidth="1"/>
    <col min="6" max="6" width="8.7773437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15363586</v>
      </c>
      <c r="E6" s="53">
        <f>E7+E44+E50+E82+E106+E124+E133+E139</f>
        <v>16974958.159999996</v>
      </c>
      <c r="F6" s="54">
        <f t="shared" ref="F6:F131" si="0">IF(D6&lt;&gt;0,IF(E6/D6&gt;=100,"&gt;&gt;100",E6/D6*100),"-")</f>
        <v>110.48825554138205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13145337</v>
      </c>
      <c r="E50" s="53">
        <f>E51+E54+E59+E62+E65+E68+E71+E74+E77</f>
        <v>13793926.959999999</v>
      </c>
      <c r="F50" s="54">
        <f t="shared" si="0"/>
        <v>104.93399263936709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11972070</v>
      </c>
      <c r="E68" s="53">
        <f t="shared" si="15"/>
        <v>12877260.379999999</v>
      </c>
      <c r="F68" s="54">
        <f t="shared" si="0"/>
        <v>107.56085104747967</v>
      </c>
    </row>
    <row r="69" spans="1:6" ht="12.75" customHeight="1" x14ac:dyDescent="0.2">
      <c r="A69" s="55" t="s">
        <v>181</v>
      </c>
      <c r="B69" s="87" t="s">
        <v>182</v>
      </c>
      <c r="C69" s="52" t="s">
        <v>181</v>
      </c>
      <c r="D69" s="244">
        <v>11694446</v>
      </c>
      <c r="E69" s="244">
        <v>12743128.93</v>
      </c>
      <c r="F69" s="54">
        <f t="shared" si="0"/>
        <v>108.96735877868862</v>
      </c>
    </row>
    <row r="70" spans="1:6" ht="12" x14ac:dyDescent="0.2">
      <c r="A70" s="55" t="s">
        <v>183</v>
      </c>
      <c r="B70" s="87" t="s">
        <v>184</v>
      </c>
      <c r="C70" s="52" t="s">
        <v>183</v>
      </c>
      <c r="D70" s="244">
        <v>277624</v>
      </c>
      <c r="E70" s="244">
        <v>134131.45000000001</v>
      </c>
      <c r="F70" s="54">
        <f t="shared" si="0"/>
        <v>48.314068668414841</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1173267</v>
      </c>
      <c r="E74" s="53">
        <f t="shared" si="17"/>
        <v>916666.58</v>
      </c>
      <c r="F74" s="54">
        <f t="shared" si="0"/>
        <v>78.129409588780732</v>
      </c>
    </row>
    <row r="75" spans="1:6" ht="12.75" customHeight="1" x14ac:dyDescent="0.2">
      <c r="A75" s="55" t="s">
        <v>193</v>
      </c>
      <c r="B75" s="87" t="s">
        <v>194</v>
      </c>
      <c r="C75" s="52" t="s">
        <v>193</v>
      </c>
      <c r="D75" s="244">
        <v>1173267</v>
      </c>
      <c r="E75" s="244">
        <v>877509.49</v>
      </c>
      <c r="F75" s="54">
        <f t="shared" si="0"/>
        <v>74.791968920970248</v>
      </c>
    </row>
    <row r="76" spans="1:6" ht="12.75" customHeight="1" x14ac:dyDescent="0.2">
      <c r="A76" s="55" t="s">
        <v>195</v>
      </c>
      <c r="B76" s="87" t="s">
        <v>196</v>
      </c>
      <c r="C76" s="52" t="s">
        <v>195</v>
      </c>
      <c r="D76" s="244"/>
      <c r="E76" s="244">
        <v>39157.089999999997</v>
      </c>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275877</v>
      </c>
      <c r="E106" s="53">
        <f t="shared" si="23"/>
        <v>386483.78</v>
      </c>
      <c r="F106" s="54">
        <f t="shared" si="0"/>
        <v>140.09278772786425</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275877</v>
      </c>
      <c r="E112" s="53">
        <f t="shared" si="25"/>
        <v>386483.78</v>
      </c>
      <c r="F112" s="54">
        <f t="shared" si="0"/>
        <v>140.09278772786425</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275877</v>
      </c>
      <c r="E117" s="244">
        <v>386483.78</v>
      </c>
      <c r="F117" s="54">
        <f t="shared" si="0"/>
        <v>140.09278772786425</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50302</v>
      </c>
      <c r="E124" s="53">
        <f t="shared" si="27"/>
        <v>87826.42</v>
      </c>
      <c r="F124" s="54">
        <f t="shared" si="0"/>
        <v>174.59826647051807</v>
      </c>
    </row>
    <row r="125" spans="1:6" ht="12.75" customHeight="1" x14ac:dyDescent="0.2">
      <c r="A125" s="55">
        <v>661</v>
      </c>
      <c r="B125" s="88" t="s">
        <v>293</v>
      </c>
      <c r="C125" s="52" t="s">
        <v>294</v>
      </c>
      <c r="D125" s="53">
        <f t="shared" ref="D125:E125" si="28">SUM(D126:D127)</f>
        <v>27590</v>
      </c>
      <c r="E125" s="53">
        <f t="shared" si="28"/>
        <v>40717.5</v>
      </c>
      <c r="F125" s="54">
        <f t="shared" si="0"/>
        <v>147.58064516129033</v>
      </c>
    </row>
    <row r="126" spans="1:6" ht="12.75" customHeight="1" x14ac:dyDescent="0.2">
      <c r="A126" s="55">
        <v>6614</v>
      </c>
      <c r="B126" s="88" t="s">
        <v>295</v>
      </c>
      <c r="C126" s="52" t="s">
        <v>296</v>
      </c>
      <c r="D126" s="244">
        <v>3066</v>
      </c>
      <c r="E126" s="244">
        <v>790</v>
      </c>
      <c r="F126" s="54">
        <f t="shared" si="0"/>
        <v>25.766470971950422</v>
      </c>
    </row>
    <row r="127" spans="1:6" ht="12.75" customHeight="1" x14ac:dyDescent="0.2">
      <c r="A127" s="55">
        <v>6615</v>
      </c>
      <c r="B127" s="88" t="s">
        <v>297</v>
      </c>
      <c r="C127" s="52" t="s">
        <v>298</v>
      </c>
      <c r="D127" s="244">
        <v>24524</v>
      </c>
      <c r="E127" s="244">
        <v>39927.5</v>
      </c>
      <c r="F127" s="54">
        <f t="shared" si="0"/>
        <v>162.80990050562713</v>
      </c>
    </row>
    <row r="128" spans="1:6" ht="22.8" x14ac:dyDescent="0.2">
      <c r="A128" s="55">
        <v>663</v>
      </c>
      <c r="B128" s="233" t="s">
        <v>299</v>
      </c>
      <c r="C128" s="52" t="s">
        <v>300</v>
      </c>
      <c r="D128" s="53">
        <f t="shared" ref="D128:E128" si="29">SUM(D129:D132)</f>
        <v>22712</v>
      </c>
      <c r="E128" s="53">
        <f t="shared" si="29"/>
        <v>47108.92</v>
      </c>
      <c r="F128" s="54">
        <f t="shared" si="0"/>
        <v>207.41863332159213</v>
      </c>
    </row>
    <row r="129" spans="1:6" ht="12.75" customHeight="1" x14ac:dyDescent="0.2">
      <c r="A129" s="55">
        <v>6631</v>
      </c>
      <c r="B129" s="88" t="s">
        <v>301</v>
      </c>
      <c r="C129" s="52" t="s">
        <v>302</v>
      </c>
      <c r="D129" s="244">
        <v>22712</v>
      </c>
      <c r="E129" s="244">
        <v>27925.08</v>
      </c>
      <c r="F129" s="54">
        <f t="shared" si="0"/>
        <v>122.95297640014091</v>
      </c>
    </row>
    <row r="130" spans="1:6" ht="12.75" customHeight="1" x14ac:dyDescent="0.2">
      <c r="A130" s="55">
        <v>6632</v>
      </c>
      <c r="B130" s="234" t="s">
        <v>303</v>
      </c>
      <c r="C130" s="52" t="s">
        <v>304</v>
      </c>
      <c r="D130" s="244"/>
      <c r="E130" s="244">
        <v>19183.84</v>
      </c>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1892070</v>
      </c>
      <c r="E133" s="53">
        <f t="shared" si="30"/>
        <v>2706721</v>
      </c>
      <c r="F133" s="54">
        <f t="shared" ref="F133:F223" si="31">IF(D133&lt;&gt;0,IF(E133/D133&gt;=100,"&gt;&gt;100",E133/D133*100),"-")</f>
        <v>143.05607086418578</v>
      </c>
    </row>
    <row r="134" spans="1:6" ht="22.8" x14ac:dyDescent="0.2">
      <c r="A134" s="55">
        <v>671</v>
      </c>
      <c r="B134" s="234" t="s">
        <v>311</v>
      </c>
      <c r="C134" s="52" t="s">
        <v>312</v>
      </c>
      <c r="D134" s="53">
        <f t="shared" ref="D134:E134" si="32">SUM(D135:D137)</f>
        <v>1892070</v>
      </c>
      <c r="E134" s="53">
        <f t="shared" si="32"/>
        <v>2706721</v>
      </c>
      <c r="F134" s="54">
        <f t="shared" si="31"/>
        <v>143.05607086418578</v>
      </c>
    </row>
    <row r="135" spans="1:6" ht="12.75" customHeight="1" x14ac:dyDescent="0.2">
      <c r="A135" s="55">
        <v>6711</v>
      </c>
      <c r="B135" s="87" t="s">
        <v>313</v>
      </c>
      <c r="C135" s="52" t="s">
        <v>314</v>
      </c>
      <c r="D135" s="244">
        <v>1609645</v>
      </c>
      <c r="E135" s="244">
        <v>2005072</v>
      </c>
      <c r="F135" s="54">
        <f t="shared" si="31"/>
        <v>124.56609997856671</v>
      </c>
    </row>
    <row r="136" spans="1:6" ht="22.8" x14ac:dyDescent="0.2">
      <c r="A136" s="55">
        <v>6712</v>
      </c>
      <c r="B136" s="234" t="s">
        <v>315</v>
      </c>
      <c r="C136" s="52" t="s">
        <v>316</v>
      </c>
      <c r="D136" s="244">
        <v>282425</v>
      </c>
      <c r="E136" s="244">
        <v>701649</v>
      </c>
      <c r="F136" s="54">
        <f t="shared" si="31"/>
        <v>248.43728423475261</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14724562</v>
      </c>
      <c r="E151" s="53">
        <f t="shared" si="35"/>
        <v>15842653.899999999</v>
      </c>
      <c r="F151" s="54">
        <f t="shared" si="31"/>
        <v>107.59337968762669</v>
      </c>
    </row>
    <row r="152" spans="1:6" ht="12.75" customHeight="1" x14ac:dyDescent="0.2">
      <c r="A152" s="55">
        <v>31</v>
      </c>
      <c r="B152" s="87" t="s">
        <v>346</v>
      </c>
      <c r="C152" s="52" t="s">
        <v>35</v>
      </c>
      <c r="D152" s="53">
        <f t="shared" ref="D152:E152" si="36">D153+D158+D159</f>
        <v>11736912</v>
      </c>
      <c r="E152" s="53">
        <f t="shared" si="36"/>
        <v>12711416.879999999</v>
      </c>
      <c r="F152" s="54">
        <f t="shared" si="31"/>
        <v>108.30290693156768</v>
      </c>
    </row>
    <row r="153" spans="1:6" ht="12.75" customHeight="1" x14ac:dyDescent="0.2">
      <c r="A153" s="55">
        <v>311</v>
      </c>
      <c r="B153" s="87" t="s">
        <v>347</v>
      </c>
      <c r="C153" s="52" t="s">
        <v>348</v>
      </c>
      <c r="D153" s="53">
        <f t="shared" ref="D153:E153" si="37">SUM(D154:D157)</f>
        <v>9761003</v>
      </c>
      <c r="E153" s="53">
        <f t="shared" si="37"/>
        <v>10539967.1</v>
      </c>
      <c r="F153" s="54">
        <f t="shared" si="31"/>
        <v>107.9803694353951</v>
      </c>
    </row>
    <row r="154" spans="1:6" ht="12.75" customHeight="1" x14ac:dyDescent="0.2">
      <c r="A154" s="55">
        <v>3111</v>
      </c>
      <c r="B154" s="87" t="s">
        <v>349</v>
      </c>
      <c r="C154" s="52" t="s">
        <v>350</v>
      </c>
      <c r="D154" s="244">
        <v>9471911</v>
      </c>
      <c r="E154" s="244">
        <v>10175858.1</v>
      </c>
      <c r="F154" s="54">
        <f t="shared" si="31"/>
        <v>107.43194377565415</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87967</v>
      </c>
      <c r="E156" s="244">
        <v>167241.71</v>
      </c>
      <c r="F156" s="54">
        <f t="shared" si="31"/>
        <v>190.11869223686153</v>
      </c>
    </row>
    <row r="157" spans="1:6" ht="12.75" customHeight="1" x14ac:dyDescent="0.2">
      <c r="A157" s="55">
        <v>3114</v>
      </c>
      <c r="B157" s="87" t="s">
        <v>355</v>
      </c>
      <c r="C157" s="52" t="s">
        <v>356</v>
      </c>
      <c r="D157" s="244">
        <v>201125</v>
      </c>
      <c r="E157" s="244">
        <v>196867.29</v>
      </c>
      <c r="F157" s="54">
        <f t="shared" si="31"/>
        <v>97.883052827843386</v>
      </c>
    </row>
    <row r="158" spans="1:6" ht="12.75" customHeight="1" x14ac:dyDescent="0.2">
      <c r="A158" s="55">
        <v>312</v>
      </c>
      <c r="B158" s="87" t="s">
        <v>357</v>
      </c>
      <c r="C158" s="52" t="s">
        <v>358</v>
      </c>
      <c r="D158" s="244">
        <v>439029</v>
      </c>
      <c r="E158" s="244">
        <v>457072.78</v>
      </c>
      <c r="F158" s="54">
        <f t="shared" si="31"/>
        <v>104.10992895685706</v>
      </c>
    </row>
    <row r="159" spans="1:6" ht="12.75" customHeight="1" x14ac:dyDescent="0.2">
      <c r="A159" s="55">
        <v>313</v>
      </c>
      <c r="B159" s="87" t="s">
        <v>359</v>
      </c>
      <c r="C159" s="52" t="s">
        <v>360</v>
      </c>
      <c r="D159" s="53">
        <f t="shared" ref="D159:E159" si="38">SUM(D160:D162)</f>
        <v>1536880</v>
      </c>
      <c r="E159" s="53">
        <f t="shared" si="38"/>
        <v>1714377</v>
      </c>
      <c r="F159" s="54">
        <f t="shared" si="31"/>
        <v>111.54917755452604</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1534190</v>
      </c>
      <c r="E161" s="244">
        <v>1713773.33</v>
      </c>
      <c r="F161" s="54">
        <f t="shared" si="31"/>
        <v>111.7054165390206</v>
      </c>
    </row>
    <row r="162" spans="1:6" ht="12.75" customHeight="1" x14ac:dyDescent="0.2">
      <c r="A162" s="55">
        <v>3133</v>
      </c>
      <c r="B162" s="87" t="s">
        <v>364</v>
      </c>
      <c r="C162" s="52" t="s">
        <v>365</v>
      </c>
      <c r="D162" s="244">
        <v>2690</v>
      </c>
      <c r="E162" s="244">
        <v>603.66999999999996</v>
      </c>
      <c r="F162" s="54">
        <f t="shared" si="31"/>
        <v>22.441263940520447</v>
      </c>
    </row>
    <row r="163" spans="1:6" ht="12.75" customHeight="1" x14ac:dyDescent="0.2">
      <c r="A163" s="55">
        <v>32</v>
      </c>
      <c r="B163" s="87" t="s">
        <v>366</v>
      </c>
      <c r="C163" s="52" t="s">
        <v>367</v>
      </c>
      <c r="D163" s="53">
        <f t="shared" ref="D163:E163" si="39">D164+D169+D177+D187+D188</f>
        <v>2932674</v>
      </c>
      <c r="E163" s="53">
        <f t="shared" si="39"/>
        <v>2993249.09</v>
      </c>
      <c r="F163" s="54">
        <f t="shared" si="31"/>
        <v>102.06552415986229</v>
      </c>
    </row>
    <row r="164" spans="1:6" ht="12.75" customHeight="1" x14ac:dyDescent="0.2">
      <c r="A164" s="55">
        <v>321</v>
      </c>
      <c r="B164" s="87" t="s">
        <v>368</v>
      </c>
      <c r="C164" s="52" t="s">
        <v>369</v>
      </c>
      <c r="D164" s="53">
        <f t="shared" ref="D164:E164" si="40">SUM(D165:D168)</f>
        <v>248703</v>
      </c>
      <c r="E164" s="53">
        <f t="shared" si="40"/>
        <v>370543.57</v>
      </c>
      <c r="F164" s="54">
        <f t="shared" si="31"/>
        <v>148.99039014406742</v>
      </c>
    </row>
    <row r="165" spans="1:6" ht="12.75" customHeight="1" x14ac:dyDescent="0.2">
      <c r="A165" s="55">
        <v>3211</v>
      </c>
      <c r="B165" s="87" t="s">
        <v>370</v>
      </c>
      <c r="C165" s="52" t="s">
        <v>371</v>
      </c>
      <c r="D165" s="244">
        <v>31891</v>
      </c>
      <c r="E165" s="244">
        <v>61364.14</v>
      </c>
      <c r="F165" s="54">
        <f t="shared" si="31"/>
        <v>192.41836254742717</v>
      </c>
    </row>
    <row r="166" spans="1:6" ht="12.75" customHeight="1" x14ac:dyDescent="0.2">
      <c r="A166" s="55">
        <v>3212</v>
      </c>
      <c r="B166" s="87" t="s">
        <v>372</v>
      </c>
      <c r="C166" s="52" t="s">
        <v>373</v>
      </c>
      <c r="D166" s="244">
        <v>193470</v>
      </c>
      <c r="E166" s="244">
        <v>297849.78999999998</v>
      </c>
      <c r="F166" s="54">
        <f t="shared" si="31"/>
        <v>153.95140848710395</v>
      </c>
    </row>
    <row r="167" spans="1:6" ht="12.75" customHeight="1" x14ac:dyDescent="0.2">
      <c r="A167" s="55">
        <v>3213</v>
      </c>
      <c r="B167" s="87" t="s">
        <v>374</v>
      </c>
      <c r="C167" s="52" t="s">
        <v>375</v>
      </c>
      <c r="D167" s="244">
        <v>23342</v>
      </c>
      <c r="E167" s="244">
        <v>11329.64</v>
      </c>
      <c r="F167" s="54">
        <f t="shared" si="31"/>
        <v>48.537571759060917</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1267782</v>
      </c>
      <c r="E169" s="53">
        <f t="shared" si="41"/>
        <v>1296147.83</v>
      </c>
      <c r="F169" s="54">
        <f t="shared" si="31"/>
        <v>102.23743750897236</v>
      </c>
    </row>
    <row r="170" spans="1:6" ht="12.75" customHeight="1" x14ac:dyDescent="0.2">
      <c r="A170" s="55">
        <v>3221</v>
      </c>
      <c r="B170" s="87" t="s">
        <v>380</v>
      </c>
      <c r="C170" s="52" t="s">
        <v>381</v>
      </c>
      <c r="D170" s="244">
        <v>169430</v>
      </c>
      <c r="E170" s="244">
        <v>215107.32</v>
      </c>
      <c r="F170" s="54">
        <f t="shared" si="31"/>
        <v>126.95940506403825</v>
      </c>
    </row>
    <row r="171" spans="1:6" ht="12.75" customHeight="1" x14ac:dyDescent="0.2">
      <c r="A171" s="55">
        <v>3222</v>
      </c>
      <c r="B171" s="87" t="s">
        <v>382</v>
      </c>
      <c r="C171" s="52" t="s">
        <v>383</v>
      </c>
      <c r="D171" s="244">
        <v>723661</v>
      </c>
      <c r="E171" s="244">
        <v>729724.14</v>
      </c>
      <c r="F171" s="54">
        <f t="shared" si="31"/>
        <v>100.83784258098751</v>
      </c>
    </row>
    <row r="172" spans="1:6" ht="12.75" customHeight="1" x14ac:dyDescent="0.2">
      <c r="A172" s="55">
        <v>3223</v>
      </c>
      <c r="B172" s="87" t="s">
        <v>384</v>
      </c>
      <c r="C172" s="52" t="s">
        <v>385</v>
      </c>
      <c r="D172" s="244">
        <v>250364</v>
      </c>
      <c r="E172" s="244">
        <v>224681.21</v>
      </c>
      <c r="F172" s="54">
        <f t="shared" si="31"/>
        <v>89.741819910210722</v>
      </c>
    </row>
    <row r="173" spans="1:6" ht="12.75" customHeight="1" x14ac:dyDescent="0.2">
      <c r="A173" s="55">
        <v>3224</v>
      </c>
      <c r="B173" s="87" t="s">
        <v>386</v>
      </c>
      <c r="C173" s="52" t="s">
        <v>387</v>
      </c>
      <c r="D173" s="244">
        <v>32308</v>
      </c>
      <c r="E173" s="244">
        <v>31374.62</v>
      </c>
      <c r="F173" s="54">
        <f t="shared" si="31"/>
        <v>97.110994181007797</v>
      </c>
    </row>
    <row r="174" spans="1:6" ht="12.75" customHeight="1" x14ac:dyDescent="0.2">
      <c r="A174" s="55">
        <v>3225</v>
      </c>
      <c r="B174" s="87" t="s">
        <v>388</v>
      </c>
      <c r="C174" s="52" t="s">
        <v>389</v>
      </c>
      <c r="D174" s="244">
        <v>89283</v>
      </c>
      <c r="E174" s="244">
        <v>90206.54</v>
      </c>
      <c r="F174" s="54">
        <f t="shared" si="31"/>
        <v>101.03439624564585</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2736</v>
      </c>
      <c r="E176" s="244">
        <v>5054</v>
      </c>
      <c r="F176" s="54">
        <f t="shared" si="31"/>
        <v>184.72222222222223</v>
      </c>
    </row>
    <row r="177" spans="1:6" ht="12.75" customHeight="1" x14ac:dyDescent="0.2">
      <c r="A177" s="55">
        <v>323</v>
      </c>
      <c r="B177" s="87" t="s">
        <v>394</v>
      </c>
      <c r="C177" s="52" t="s">
        <v>395</v>
      </c>
      <c r="D177" s="53">
        <f t="shared" ref="D177:E177" si="42">SUM(D178:D186)</f>
        <v>1052553</v>
      </c>
      <c r="E177" s="53">
        <f t="shared" si="42"/>
        <v>1105071.8699999999</v>
      </c>
      <c r="F177" s="54">
        <f t="shared" si="31"/>
        <v>104.98966512850183</v>
      </c>
    </row>
    <row r="178" spans="1:6" ht="12.75" customHeight="1" x14ac:dyDescent="0.2">
      <c r="A178" s="55">
        <v>3231</v>
      </c>
      <c r="B178" s="87" t="s">
        <v>396</v>
      </c>
      <c r="C178" s="52" t="s">
        <v>397</v>
      </c>
      <c r="D178" s="244">
        <v>711607</v>
      </c>
      <c r="E178" s="244">
        <v>769126.86</v>
      </c>
      <c r="F178" s="54">
        <f t="shared" si="31"/>
        <v>108.08309361768505</v>
      </c>
    </row>
    <row r="179" spans="1:6" ht="12.75" customHeight="1" x14ac:dyDescent="0.2">
      <c r="A179" s="55">
        <v>3232</v>
      </c>
      <c r="B179" s="87" t="s">
        <v>398</v>
      </c>
      <c r="C179" s="52" t="s">
        <v>399</v>
      </c>
      <c r="D179" s="244">
        <v>55628</v>
      </c>
      <c r="E179" s="244">
        <v>111282.77</v>
      </c>
      <c r="F179" s="54">
        <f t="shared" si="31"/>
        <v>200.04812324728553</v>
      </c>
    </row>
    <row r="180" spans="1:6" ht="12.75" customHeight="1" x14ac:dyDescent="0.2">
      <c r="A180" s="55">
        <v>3233</v>
      </c>
      <c r="B180" s="87" t="s">
        <v>400</v>
      </c>
      <c r="C180" s="52" t="s">
        <v>401</v>
      </c>
      <c r="D180" s="244">
        <v>19906</v>
      </c>
      <c r="E180" s="244">
        <v>11123.01</v>
      </c>
      <c r="F180" s="54">
        <f t="shared" si="31"/>
        <v>55.877675072842358</v>
      </c>
    </row>
    <row r="181" spans="1:6" ht="12.75" customHeight="1" x14ac:dyDescent="0.2">
      <c r="A181" s="55">
        <v>3234</v>
      </c>
      <c r="B181" s="87" t="s">
        <v>402</v>
      </c>
      <c r="C181" s="52" t="s">
        <v>403</v>
      </c>
      <c r="D181" s="244">
        <v>59540</v>
      </c>
      <c r="E181" s="244">
        <v>89532.23</v>
      </c>
      <c r="F181" s="54">
        <f t="shared" si="31"/>
        <v>150.37324487739335</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27847</v>
      </c>
      <c r="E183" s="244">
        <v>55292.51</v>
      </c>
      <c r="F183" s="54">
        <f t="shared" si="31"/>
        <v>198.55822889359715</v>
      </c>
    </row>
    <row r="184" spans="1:6" ht="12.75" customHeight="1" x14ac:dyDescent="0.2">
      <c r="A184" s="55">
        <v>3237</v>
      </c>
      <c r="B184" s="87" t="s">
        <v>408</v>
      </c>
      <c r="C184" s="52" t="s">
        <v>409</v>
      </c>
      <c r="D184" s="244">
        <v>152058</v>
      </c>
      <c r="E184" s="244">
        <v>37521.040000000001</v>
      </c>
      <c r="F184" s="54">
        <f t="shared" si="31"/>
        <v>24.675479093503796</v>
      </c>
    </row>
    <row r="185" spans="1:6" ht="12.75" customHeight="1" x14ac:dyDescent="0.2">
      <c r="A185" s="55">
        <v>3238</v>
      </c>
      <c r="B185" s="87" t="s">
        <v>410</v>
      </c>
      <c r="C185" s="52" t="s">
        <v>411</v>
      </c>
      <c r="D185" s="244">
        <v>19958</v>
      </c>
      <c r="E185" s="244">
        <v>29034.23</v>
      </c>
      <c r="F185" s="54">
        <f t="shared" si="31"/>
        <v>145.47665096703076</v>
      </c>
    </row>
    <row r="186" spans="1:6" ht="12.75" customHeight="1" x14ac:dyDescent="0.2">
      <c r="A186" s="55">
        <v>3239</v>
      </c>
      <c r="B186" s="87" t="s">
        <v>412</v>
      </c>
      <c r="C186" s="52" t="s">
        <v>413</v>
      </c>
      <c r="D186" s="244">
        <v>6009</v>
      </c>
      <c r="E186" s="244">
        <v>2159.2199999999998</v>
      </c>
      <c r="F186" s="54">
        <f t="shared" si="31"/>
        <v>35.933100349475779</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363636</v>
      </c>
      <c r="E188" s="53">
        <f t="shared" si="43"/>
        <v>221485.82</v>
      </c>
      <c r="F188" s="54">
        <f t="shared" si="31"/>
        <v>60.908661408661416</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35008</v>
      </c>
      <c r="E190" s="244">
        <v>29884.81</v>
      </c>
      <c r="F190" s="54">
        <f t="shared" si="31"/>
        <v>85.365659277879345</v>
      </c>
    </row>
    <row r="191" spans="1:6" ht="12.75" customHeight="1" x14ac:dyDescent="0.2">
      <c r="A191" s="55">
        <v>3293</v>
      </c>
      <c r="B191" s="87" t="s">
        <v>422</v>
      </c>
      <c r="C191" s="52" t="s">
        <v>423</v>
      </c>
      <c r="D191" s="244">
        <v>10096</v>
      </c>
      <c r="E191" s="244">
        <v>7994.06</v>
      </c>
      <c r="F191" s="54">
        <f t="shared" si="31"/>
        <v>79.180467511885894</v>
      </c>
    </row>
    <row r="192" spans="1:6" ht="12.75" customHeight="1" x14ac:dyDescent="0.2">
      <c r="A192" s="55">
        <v>3294</v>
      </c>
      <c r="B192" s="87" t="s">
        <v>424</v>
      </c>
      <c r="C192" s="52" t="s">
        <v>425</v>
      </c>
      <c r="D192" s="244">
        <v>3170</v>
      </c>
      <c r="E192" s="244">
        <v>1440</v>
      </c>
      <c r="F192" s="54">
        <f t="shared" si="31"/>
        <v>45.425867507886437</v>
      </c>
    </row>
    <row r="193" spans="1:6" ht="12.75" customHeight="1" x14ac:dyDescent="0.2">
      <c r="A193" s="55">
        <v>3295</v>
      </c>
      <c r="B193" s="87" t="s">
        <v>426</v>
      </c>
      <c r="C193" s="52" t="s">
        <v>427</v>
      </c>
      <c r="D193" s="244">
        <v>44616</v>
      </c>
      <c r="E193" s="244">
        <v>36513.97</v>
      </c>
      <c r="F193" s="54">
        <f t="shared" si="31"/>
        <v>81.840528061681908</v>
      </c>
    </row>
    <row r="194" spans="1:6" ht="12.75" customHeight="1" x14ac:dyDescent="0.2">
      <c r="A194" s="55" t="s">
        <v>428</v>
      </c>
      <c r="B194" s="87" t="s">
        <v>429</v>
      </c>
      <c r="C194" s="52" t="s">
        <v>428</v>
      </c>
      <c r="D194" s="244">
        <v>59763</v>
      </c>
      <c r="E194" s="244">
        <v>14625</v>
      </c>
      <c r="F194" s="54">
        <f t="shared" si="31"/>
        <v>24.471663069123036</v>
      </c>
    </row>
    <row r="195" spans="1:6" ht="12.75" customHeight="1" x14ac:dyDescent="0.2">
      <c r="A195" s="55">
        <v>3299</v>
      </c>
      <c r="B195" s="87" t="s">
        <v>430</v>
      </c>
      <c r="C195" s="52" t="s">
        <v>431</v>
      </c>
      <c r="D195" s="244">
        <v>210983</v>
      </c>
      <c r="E195" s="244">
        <v>131027.98</v>
      </c>
      <c r="F195" s="54">
        <f t="shared" si="31"/>
        <v>62.103572325732401</v>
      </c>
    </row>
    <row r="196" spans="1:6" ht="12.75" customHeight="1" x14ac:dyDescent="0.2">
      <c r="A196" s="55">
        <v>34</v>
      </c>
      <c r="B196" s="234" t="s">
        <v>432</v>
      </c>
      <c r="C196" s="52" t="s">
        <v>433</v>
      </c>
      <c r="D196" s="53">
        <f t="shared" ref="D196:E196" si="44">D197+D202+D210</f>
        <v>54976</v>
      </c>
      <c r="E196" s="53">
        <f t="shared" si="44"/>
        <v>13027.62</v>
      </c>
      <c r="F196" s="54">
        <f t="shared" si="31"/>
        <v>23.696922293364377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54976</v>
      </c>
      <c r="E210" s="53">
        <f t="shared" si="47"/>
        <v>13027.62</v>
      </c>
      <c r="F210" s="54">
        <f t="shared" si="31"/>
        <v>23.696922293364377</v>
      </c>
    </row>
    <row r="211" spans="1:6" ht="12.75" customHeight="1" x14ac:dyDescent="0.2">
      <c r="A211" s="55">
        <v>3431</v>
      </c>
      <c r="B211" s="234" t="s">
        <v>462</v>
      </c>
      <c r="C211" s="52" t="s">
        <v>463</v>
      </c>
      <c r="D211" s="244">
        <v>60</v>
      </c>
      <c r="E211" s="244">
        <v>60</v>
      </c>
      <c r="F211" s="54">
        <f t="shared" si="31"/>
        <v>100</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54916</v>
      </c>
      <c r="E213" s="244">
        <v>12967.62</v>
      </c>
      <c r="F213" s="54">
        <f t="shared" si="31"/>
        <v>23.613555248015153</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c r="E251" s="244"/>
      <c r="F251" s="54" t="str">
        <f t="shared" si="61"/>
        <v>-</v>
      </c>
    </row>
    <row r="252" spans="1:6" ht="22.8" x14ac:dyDescent="0.2">
      <c r="A252" s="55">
        <v>37</v>
      </c>
      <c r="B252" s="87" t="s">
        <v>540</v>
      </c>
      <c r="C252" s="52" t="s">
        <v>541</v>
      </c>
      <c r="D252" s="53">
        <f t="shared" ref="D252:E252" si="63">D253+D259</f>
        <v>0</v>
      </c>
      <c r="E252" s="53">
        <f t="shared" si="63"/>
        <v>124960.31</v>
      </c>
      <c r="F252" s="54" t="str">
        <f t="shared" ref="F252:F258" si="64">IF(D252&lt;&gt;0,IF(E252/D252&gt;=100,"&gt;&gt;100",E252/D252*100),"-")</f>
        <v>-</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124960.31</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v>124960.31</v>
      </c>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14724562</v>
      </c>
      <c r="E289" s="53">
        <f t="shared" si="79"/>
        <v>15842653.899999999</v>
      </c>
      <c r="F289" s="54">
        <f t="shared" si="76"/>
        <v>107.59337968762669</v>
      </c>
    </row>
    <row r="290" spans="1:6" ht="12.75" customHeight="1" x14ac:dyDescent="0.2">
      <c r="A290" s="55" t="s">
        <v>605</v>
      </c>
      <c r="B290" s="87" t="s">
        <v>616</v>
      </c>
      <c r="C290" s="52" t="s">
        <v>617</v>
      </c>
      <c r="D290" s="53">
        <f>IF(D6&gt;=D289,D6-D289,0)</f>
        <v>639024</v>
      </c>
      <c r="E290" s="53">
        <f>IF(E6&gt;=E289,E6-E289,0)</f>
        <v>1132304.2599999979</v>
      </c>
      <c r="F290" s="54">
        <f t="shared" si="76"/>
        <v>177.19275958336431</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154590</v>
      </c>
      <c r="E293" s="244">
        <v>73014.850000000006</v>
      </c>
      <c r="F293" s="54">
        <f t="shared" si="76"/>
        <v>47.231289216637563</v>
      </c>
    </row>
    <row r="294" spans="1:6" ht="12.75" customHeight="1" x14ac:dyDescent="0.2">
      <c r="A294" s="55">
        <v>96</v>
      </c>
      <c r="B294" s="87" t="s">
        <v>624</v>
      </c>
      <c r="C294" s="52" t="s">
        <v>625</v>
      </c>
      <c r="D294" s="244">
        <v>135950</v>
      </c>
      <c r="E294" s="244">
        <v>44509.49</v>
      </c>
      <c r="F294" s="54">
        <f t="shared" si="76"/>
        <v>32.739602795145274</v>
      </c>
    </row>
    <row r="295" spans="1:6" ht="12" x14ac:dyDescent="0.2">
      <c r="A295" s="55">
        <v>9661</v>
      </c>
      <c r="B295" s="87" t="s">
        <v>626</v>
      </c>
      <c r="C295" s="52" t="s">
        <v>627</v>
      </c>
      <c r="D295" s="244">
        <v>5398</v>
      </c>
      <c r="E295" s="244">
        <v>3966</v>
      </c>
      <c r="F295" s="54">
        <f t="shared" si="76"/>
        <v>73.471656168951455</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2" t="s">
        <v>630</v>
      </c>
      <c r="B297" s="353"/>
      <c r="C297" s="221"/>
      <c r="D297" s="60"/>
      <c r="E297" s="60"/>
      <c r="F297" s="61"/>
    </row>
    <row r="298" spans="1:6" ht="12.75" customHeight="1" x14ac:dyDescent="0.2">
      <c r="A298" s="55">
        <v>7</v>
      </c>
      <c r="B298" s="87" t="s">
        <v>631</v>
      </c>
      <c r="C298" s="52" t="s">
        <v>632</v>
      </c>
      <c r="D298" s="53">
        <f t="shared" ref="D298:E298" si="80">D299+D311+D344+D348</f>
        <v>2600</v>
      </c>
      <c r="E298" s="53">
        <f t="shared" si="80"/>
        <v>2757.77</v>
      </c>
      <c r="F298" s="54">
        <f t="shared" ref="F298:F418" si="81">IF(D298&lt;&gt;0,IF(E298/D298&gt;=100,"&gt;&gt;100",E298/D298*100),"-")</f>
        <v>106.06807692307692</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2600</v>
      </c>
      <c r="E311" s="53">
        <f t="shared" si="85"/>
        <v>2757.77</v>
      </c>
      <c r="F311" s="54">
        <f t="shared" si="81"/>
        <v>106.06807692307692</v>
      </c>
    </row>
    <row r="312" spans="1:6" ht="12.75" customHeight="1" x14ac:dyDescent="0.2">
      <c r="A312" s="55">
        <v>721</v>
      </c>
      <c r="B312" s="87" t="s">
        <v>659</v>
      </c>
      <c r="C312" s="52" t="s">
        <v>660</v>
      </c>
      <c r="D312" s="53">
        <f t="shared" ref="D312:E312" si="86">SUM(D313:D316)</f>
        <v>2600</v>
      </c>
      <c r="E312" s="53">
        <f t="shared" si="86"/>
        <v>2757.77</v>
      </c>
      <c r="F312" s="54">
        <f t="shared" si="81"/>
        <v>106.06807692307692</v>
      </c>
    </row>
    <row r="313" spans="1:6" ht="12.75" customHeight="1" x14ac:dyDescent="0.2">
      <c r="A313" s="55">
        <v>7211</v>
      </c>
      <c r="B313" s="87" t="s">
        <v>661</v>
      </c>
      <c r="C313" s="52" t="s">
        <v>662</v>
      </c>
      <c r="D313" s="244">
        <v>2600</v>
      </c>
      <c r="E313" s="244">
        <v>2757.77</v>
      </c>
      <c r="F313" s="54">
        <f t="shared" si="81"/>
        <v>106.06807692307692</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604627</v>
      </c>
      <c r="E350" s="53">
        <f t="shared" si="95"/>
        <v>966240.67</v>
      </c>
      <c r="F350" s="54">
        <f t="shared" si="81"/>
        <v>159.80772773958159</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387048</v>
      </c>
      <c r="E363" s="53">
        <f t="shared" si="99"/>
        <v>245638.17</v>
      </c>
      <c r="F363" s="54">
        <f t="shared" si="81"/>
        <v>63.464523779996284</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82428</v>
      </c>
      <c r="E369" s="53">
        <f t="shared" si="101"/>
        <v>91506.72</v>
      </c>
      <c r="F369" s="54">
        <f t="shared" si="81"/>
        <v>111.01412141505314</v>
      </c>
    </row>
    <row r="370" spans="1:6" ht="12.75" customHeight="1" x14ac:dyDescent="0.2">
      <c r="A370" s="55">
        <v>4221</v>
      </c>
      <c r="B370" s="87" t="s">
        <v>671</v>
      </c>
      <c r="C370" s="52" t="s">
        <v>763</v>
      </c>
      <c r="D370" s="244">
        <v>37548</v>
      </c>
      <c r="E370" s="244">
        <v>66345.22</v>
      </c>
      <c r="F370" s="54">
        <f t="shared" si="81"/>
        <v>176.69441781186748</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44880</v>
      </c>
      <c r="E376" s="244">
        <v>25161.5</v>
      </c>
      <c r="F376" s="54">
        <f t="shared" si="81"/>
        <v>56.063948306595371</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304620</v>
      </c>
      <c r="E383" s="53">
        <f t="shared" si="103"/>
        <v>154131.45000000001</v>
      </c>
      <c r="F383" s="54">
        <f t="shared" si="81"/>
        <v>50.597941697853067</v>
      </c>
    </row>
    <row r="384" spans="1:6" ht="12.75" customHeight="1" x14ac:dyDescent="0.2">
      <c r="A384" s="55">
        <v>4241</v>
      </c>
      <c r="B384" s="87" t="s">
        <v>780</v>
      </c>
      <c r="C384" s="52" t="s">
        <v>781</v>
      </c>
      <c r="D384" s="244">
        <v>304620</v>
      </c>
      <c r="E384" s="244">
        <v>154131.45000000001</v>
      </c>
      <c r="F384" s="54">
        <f t="shared" si="81"/>
        <v>50.597941697853067</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217579</v>
      </c>
      <c r="E402" s="53">
        <f t="shared" si="109"/>
        <v>720602.5</v>
      </c>
      <c r="F402" s="54">
        <f t="shared" si="81"/>
        <v>331.19119951833585</v>
      </c>
    </row>
    <row r="403" spans="1:6" ht="12.75" customHeight="1" x14ac:dyDescent="0.2">
      <c r="A403" s="55">
        <v>451</v>
      </c>
      <c r="B403" s="87" t="s">
        <v>808</v>
      </c>
      <c r="C403" s="52" t="s">
        <v>809</v>
      </c>
      <c r="D403" s="244">
        <v>217579</v>
      </c>
      <c r="E403" s="244">
        <v>720602.5</v>
      </c>
      <c r="F403" s="54">
        <f t="shared" si="81"/>
        <v>331.19119951833585</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602027</v>
      </c>
      <c r="E408" s="53">
        <f t="shared" si="111"/>
        <v>963482.9</v>
      </c>
      <c r="F408" s="54">
        <f t="shared" si="81"/>
        <v>160.03981549000295</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225064</v>
      </c>
      <c r="E410" s="244">
        <v>269642.05</v>
      </c>
      <c r="F410" s="54">
        <f t="shared" si="81"/>
        <v>119.80683272313652</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15366186</v>
      </c>
      <c r="E412" s="53">
        <f>E6+E298</f>
        <v>16977715.929999996</v>
      </c>
      <c r="F412" s="54">
        <f t="shared" si="81"/>
        <v>110.48750763527133</v>
      </c>
    </row>
    <row r="413" spans="1:6" ht="12.75" customHeight="1" x14ac:dyDescent="0.2">
      <c r="A413" s="55" t="s">
        <v>605</v>
      </c>
      <c r="B413" s="87" t="s">
        <v>828</v>
      </c>
      <c r="C413" s="52" t="s">
        <v>829</v>
      </c>
      <c r="D413" s="53">
        <f t="shared" ref="D413:E413" si="112">D289+D350</f>
        <v>15329189</v>
      </c>
      <c r="E413" s="53">
        <f t="shared" si="112"/>
        <v>16808894.57</v>
      </c>
      <c r="F413" s="54">
        <f t="shared" si="81"/>
        <v>109.65286271830819</v>
      </c>
    </row>
    <row r="414" spans="1:6" ht="12.75" customHeight="1" x14ac:dyDescent="0.2">
      <c r="A414" s="55" t="s">
        <v>605</v>
      </c>
      <c r="B414" s="87" t="s">
        <v>830</v>
      </c>
      <c r="C414" s="52" t="s">
        <v>831</v>
      </c>
      <c r="D414" s="53">
        <f t="shared" ref="D414:E414" si="113">IF(D412&gt;=D413,D412-D413,0)</f>
        <v>36997</v>
      </c>
      <c r="E414" s="53">
        <f t="shared" si="113"/>
        <v>168821.35999999568</v>
      </c>
      <c r="F414" s="54">
        <f t="shared" si="81"/>
        <v>456.3109441305935</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379654</v>
      </c>
      <c r="E417" s="53">
        <f t="shared" si="116"/>
        <v>342656.9</v>
      </c>
      <c r="F417" s="54">
        <f t="shared" si="81"/>
        <v>90.255048017405329</v>
      </c>
    </row>
    <row r="418" spans="1:6" ht="12.75" customHeight="1" x14ac:dyDescent="0.2">
      <c r="A418" s="57" t="s">
        <v>839</v>
      </c>
      <c r="B418" s="235" t="s">
        <v>840</v>
      </c>
      <c r="C418" s="58" t="s">
        <v>841</v>
      </c>
      <c r="D418" s="64">
        <f t="shared" ref="D418:E418" si="117">D294+D411</f>
        <v>135950</v>
      </c>
      <c r="E418" s="64">
        <f t="shared" si="117"/>
        <v>44509.49</v>
      </c>
      <c r="F418" s="59">
        <f t="shared" si="81"/>
        <v>32.739602795145274</v>
      </c>
    </row>
    <row r="419" spans="1:6" s="77" customFormat="1" ht="20.100000000000001" customHeight="1" x14ac:dyDescent="0.25">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2.8"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12"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12"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15366186</v>
      </c>
      <c r="E639" s="53">
        <f t="shared" si="180"/>
        <v>16977715.929999996</v>
      </c>
      <c r="F639" s="54">
        <f t="shared" si="119"/>
        <v>110.48750763527133</v>
      </c>
    </row>
    <row r="640" spans="1:6" ht="12.75" customHeight="1" x14ac:dyDescent="0.2">
      <c r="A640" s="55" t="s">
        <v>605</v>
      </c>
      <c r="B640" s="87" t="s">
        <v>1274</v>
      </c>
      <c r="C640" s="52" t="s">
        <v>1275</v>
      </c>
      <c r="D640" s="53">
        <f t="shared" ref="D640:E640" si="181">D413+D528</f>
        <v>15329189</v>
      </c>
      <c r="E640" s="53">
        <f t="shared" si="181"/>
        <v>16808894.57</v>
      </c>
      <c r="F640" s="54">
        <f t="shared" si="119"/>
        <v>109.65286271830819</v>
      </c>
    </row>
    <row r="641" spans="1:6" ht="12.75" customHeight="1" x14ac:dyDescent="0.2">
      <c r="A641" s="55" t="s">
        <v>605</v>
      </c>
      <c r="B641" s="87" t="s">
        <v>1276</v>
      </c>
      <c r="C641" s="52" t="s">
        <v>1277</v>
      </c>
      <c r="D641" s="53">
        <f t="shared" ref="D641:E641" si="182">IF(D639&gt;=D640,D639-D640,0)</f>
        <v>36997</v>
      </c>
      <c r="E641" s="53">
        <f t="shared" si="182"/>
        <v>168821.35999999568</v>
      </c>
      <c r="F641" s="54">
        <f t="shared" si="119"/>
        <v>456.3109441305935</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2.8" x14ac:dyDescent="0.2">
      <c r="A643" s="62" t="s">
        <v>1280</v>
      </c>
      <c r="B643" s="87" t="s">
        <v>1281</v>
      </c>
      <c r="C643" s="63" t="s">
        <v>1280</v>
      </c>
      <c r="D643" s="53">
        <f t="shared" ref="D643:E643" si="184">IF(D416-D417+D637-D638&gt;=0,D416-D417+D637-D638,0)</f>
        <v>0</v>
      </c>
      <c r="E643" s="53">
        <f t="shared" si="184"/>
        <v>0</v>
      </c>
      <c r="F643" s="54" t="str">
        <f t="shared" si="119"/>
        <v>-</v>
      </c>
    </row>
    <row r="644" spans="1:6" ht="22.8" x14ac:dyDescent="0.2">
      <c r="A644" s="62" t="s">
        <v>1282</v>
      </c>
      <c r="B644" s="87" t="s">
        <v>1283</v>
      </c>
      <c r="C644" s="63" t="s">
        <v>1282</v>
      </c>
      <c r="D644" s="53">
        <f t="shared" ref="D644:E644" si="185">IF(D417-D416+D638-D637&gt;=0,D417-D416+D638-D637,0)</f>
        <v>379654</v>
      </c>
      <c r="E644" s="53">
        <f t="shared" si="185"/>
        <v>342656.9</v>
      </c>
      <c r="F644" s="54">
        <f t="shared" si="119"/>
        <v>90.255048017405329</v>
      </c>
    </row>
    <row r="645" spans="1:6" ht="22.8" x14ac:dyDescent="0.2">
      <c r="A645" s="55" t="s">
        <v>605</v>
      </c>
      <c r="B645" s="87" t="s">
        <v>1284</v>
      </c>
      <c r="C645" s="52" t="s">
        <v>1285</v>
      </c>
      <c r="D645" s="53">
        <f t="shared" ref="D645:E645" si="186">IF(D641+D643-D642-D644&gt;=0,D641+D643-D642-D644,0)</f>
        <v>0</v>
      </c>
      <c r="E645" s="53">
        <f t="shared" si="186"/>
        <v>0</v>
      </c>
      <c r="F645" s="54" t="str">
        <f t="shared" si="119"/>
        <v>-</v>
      </c>
    </row>
    <row r="646" spans="1:6" ht="22.8" x14ac:dyDescent="0.2">
      <c r="A646" s="55" t="s">
        <v>605</v>
      </c>
      <c r="B646" s="87" t="s">
        <v>1286</v>
      </c>
      <c r="C646" s="52" t="s">
        <v>1287</v>
      </c>
      <c r="D646" s="53">
        <f t="shared" ref="D646:E646" si="187">IF(D642+D644-D641-D643&gt;=0,D642+D644-D641-D643,0)</f>
        <v>342657</v>
      </c>
      <c r="E646" s="53">
        <f t="shared" si="187"/>
        <v>173835.54000000434</v>
      </c>
      <c r="F646" s="54">
        <f t="shared" si="119"/>
        <v>50.731647098995303</v>
      </c>
    </row>
    <row r="647" spans="1:6" ht="22.8" x14ac:dyDescent="0.2">
      <c r="A647" s="57" t="s">
        <v>1288</v>
      </c>
      <c r="B647" s="235" t="s">
        <v>1289</v>
      </c>
      <c r="C647" s="58" t="s">
        <v>1288</v>
      </c>
      <c r="D647" s="245">
        <v>916910</v>
      </c>
      <c r="E647" s="245">
        <v>1045328.32</v>
      </c>
      <c r="F647" s="59">
        <f t="shared" si="119"/>
        <v>114.00555343490637</v>
      </c>
    </row>
    <row r="648" spans="1:6" s="77" customFormat="1" ht="20.100000000000001" customHeight="1" x14ac:dyDescent="0.25">
      <c r="A648" s="352" t="s">
        <v>1290</v>
      </c>
      <c r="B648" s="353"/>
      <c r="C648" s="221"/>
      <c r="D648" s="60"/>
      <c r="E648" s="60"/>
      <c r="F648" s="61"/>
    </row>
    <row r="649" spans="1:6" ht="12.75" customHeight="1" x14ac:dyDescent="0.2">
      <c r="A649" s="55">
        <v>11</v>
      </c>
      <c r="B649" s="87" t="s">
        <v>1291</v>
      </c>
      <c r="C649" s="52" t="s">
        <v>1292</v>
      </c>
      <c r="D649" s="244"/>
      <c r="E649" s="244"/>
      <c r="F649" s="54" t="str">
        <f t="shared" ref="F649:F724" si="188">IF(D649&lt;&gt;0,IF(E649/D649&gt;=100,"&gt;&gt;100",E649/D649*100),"-")</f>
        <v>-</v>
      </c>
    </row>
    <row r="650" spans="1:6" ht="12.75" customHeight="1" x14ac:dyDescent="0.2">
      <c r="A650" s="55" t="s">
        <v>1293</v>
      </c>
      <c r="B650" s="87" t="s">
        <v>1294</v>
      </c>
      <c r="C650" s="52" t="s">
        <v>1293</v>
      </c>
      <c r="D650" s="244"/>
      <c r="E650" s="244"/>
      <c r="F650" s="54" t="str">
        <f t="shared" si="188"/>
        <v>-</v>
      </c>
    </row>
    <row r="651" spans="1:6" ht="12.75" customHeight="1" x14ac:dyDescent="0.2">
      <c r="A651" s="55" t="s">
        <v>1295</v>
      </c>
      <c r="B651" s="87" t="s">
        <v>1296</v>
      </c>
      <c r="C651" s="52" t="s">
        <v>1295</v>
      </c>
      <c r="D651" s="244"/>
      <c r="E651" s="244"/>
      <c r="F651" s="54" t="str">
        <f t="shared" si="188"/>
        <v>-</v>
      </c>
    </row>
    <row r="652" spans="1:6" ht="22.8" x14ac:dyDescent="0.2">
      <c r="A652" s="55">
        <v>11</v>
      </c>
      <c r="B652" s="87" t="s">
        <v>1297</v>
      </c>
      <c r="C652" s="52" t="s">
        <v>1298</v>
      </c>
      <c r="D652" s="53">
        <f t="shared" ref="D652:E652" si="189">+D649+D650-D651</f>
        <v>0</v>
      </c>
      <c r="E652" s="53">
        <f t="shared" si="189"/>
        <v>0</v>
      </c>
      <c r="F652" s="54" t="str">
        <f t="shared" si="188"/>
        <v>-</v>
      </c>
    </row>
    <row r="653" spans="1:6" ht="22.8" x14ac:dyDescent="0.2">
      <c r="A653" s="55" t="s">
        <v>605</v>
      </c>
      <c r="B653" s="87" t="s">
        <v>1299</v>
      </c>
      <c r="C653" s="52" t="s">
        <v>1300</v>
      </c>
      <c r="D653" s="264"/>
      <c r="E653" s="264"/>
      <c r="F653" s="54" t="str">
        <f t="shared" si="188"/>
        <v>-</v>
      </c>
    </row>
    <row r="654" spans="1:6" ht="22.8" x14ac:dyDescent="0.2">
      <c r="A654" s="55" t="s">
        <v>605</v>
      </c>
      <c r="B654" s="87" t="s">
        <v>1301</v>
      </c>
      <c r="C654" s="52" t="s">
        <v>1302</v>
      </c>
      <c r="D654" s="264">
        <v>99</v>
      </c>
      <c r="E654" s="264">
        <v>103</v>
      </c>
      <c r="F654" s="54">
        <f t="shared" si="188"/>
        <v>104.04040404040404</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94</v>
      </c>
      <c r="E656" s="264">
        <v>94</v>
      </c>
      <c r="F656" s="54">
        <f t="shared" si="188"/>
        <v>100</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2.8" x14ac:dyDescent="0.2">
      <c r="A674" s="55">
        <v>63426</v>
      </c>
      <c r="B674" s="234" t="s">
        <v>1342</v>
      </c>
      <c r="C674" s="52" t="s">
        <v>1343</v>
      </c>
      <c r="D674" s="244"/>
      <c r="E674" s="244"/>
      <c r="F674" s="54" t="str">
        <f t="shared" si="188"/>
        <v>-</v>
      </c>
    </row>
    <row r="675" spans="1:6" ht="22.8" x14ac:dyDescent="0.2">
      <c r="A675" s="55">
        <v>63612</v>
      </c>
      <c r="B675" s="234" t="s">
        <v>1344</v>
      </c>
      <c r="C675" s="52" t="s">
        <v>1345</v>
      </c>
      <c r="D675" s="244">
        <v>11694446</v>
      </c>
      <c r="E675" s="244">
        <v>12743128.93</v>
      </c>
      <c r="F675" s="54">
        <f t="shared" si="188"/>
        <v>108.96735877868862</v>
      </c>
    </row>
    <row r="676" spans="1:6" ht="22.8" x14ac:dyDescent="0.2">
      <c r="A676" s="55">
        <v>63613</v>
      </c>
      <c r="B676" s="234" t="s">
        <v>1346</v>
      </c>
      <c r="C676" s="52" t="s">
        <v>1347</v>
      </c>
      <c r="D676" s="244"/>
      <c r="E676" s="244"/>
      <c r="F676" s="54" t="str">
        <f t="shared" si="188"/>
        <v>-</v>
      </c>
    </row>
    <row r="677" spans="1:6" ht="22.8" x14ac:dyDescent="0.2">
      <c r="A677" s="55">
        <v>63622</v>
      </c>
      <c r="B677" s="234" t="s">
        <v>1348</v>
      </c>
      <c r="C677" s="52" t="s">
        <v>1349</v>
      </c>
      <c r="D677" s="244">
        <v>277624</v>
      </c>
      <c r="E677" s="244">
        <v>134131.45000000001</v>
      </c>
      <c r="F677" s="54">
        <f t="shared" si="188"/>
        <v>48.314068668414841</v>
      </c>
    </row>
    <row r="678" spans="1:6" ht="22.8"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v>1173267</v>
      </c>
      <c r="E695" s="244">
        <v>877509.49</v>
      </c>
      <c r="F695" s="54">
        <f t="shared" si="188"/>
        <v>74.791968920970248</v>
      </c>
    </row>
    <row r="696" spans="1:6" ht="22.8" x14ac:dyDescent="0.2">
      <c r="A696" s="55" t="s">
        <v>1371</v>
      </c>
      <c r="B696" s="234" t="s">
        <v>1372</v>
      </c>
      <c r="C696" s="52" t="s">
        <v>1371</v>
      </c>
      <c r="D696" s="244"/>
      <c r="E696" s="244"/>
      <c r="F696" s="54" t="str">
        <f t="shared" si="188"/>
        <v>-</v>
      </c>
    </row>
    <row r="697" spans="1:6" ht="12"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v>39157.089999999997</v>
      </c>
      <c r="F698" s="54" t="str">
        <f t="shared" si="188"/>
        <v>-</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264685</v>
      </c>
      <c r="E710" s="244">
        <v>377241.9</v>
      </c>
      <c r="F710" s="54">
        <f t="shared" si="188"/>
        <v>142.5248502937454</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30001</v>
      </c>
      <c r="E716" s="244"/>
      <c r="F716" s="54">
        <f t="shared" si="188"/>
        <v>0</v>
      </c>
    </row>
    <row r="717" spans="1:6" ht="12.75" customHeight="1" x14ac:dyDescent="0.2">
      <c r="A717" s="55">
        <v>31215</v>
      </c>
      <c r="B717" s="87" t="s">
        <v>1410</v>
      </c>
      <c r="C717" s="52" t="s">
        <v>1411</v>
      </c>
      <c r="D717" s="244">
        <v>3593</v>
      </c>
      <c r="E717" s="244">
        <v>7186.86</v>
      </c>
      <c r="F717" s="54">
        <f t="shared" si="188"/>
        <v>200.02393543000275</v>
      </c>
    </row>
    <row r="718" spans="1:6" ht="12.75" customHeight="1" x14ac:dyDescent="0.2">
      <c r="A718" s="55">
        <v>32121</v>
      </c>
      <c r="B718" s="87" t="s">
        <v>1412</v>
      </c>
      <c r="C718" s="52" t="s">
        <v>1413</v>
      </c>
      <c r="D718" s="244">
        <v>193470</v>
      </c>
      <c r="E718" s="244">
        <v>297849.78999999998</v>
      </c>
      <c r="F718" s="54">
        <f t="shared" si="188"/>
        <v>153.95140848710395</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9490</v>
      </c>
      <c r="E720" s="244">
        <v>37860</v>
      </c>
      <c r="F720" s="54">
        <f t="shared" si="188"/>
        <v>398.94625922023181</v>
      </c>
    </row>
    <row r="721" spans="1:6" ht="12.75" customHeight="1" x14ac:dyDescent="0.2">
      <c r="A721" s="55" t="s">
        <v>1418</v>
      </c>
      <c r="B721" s="87" t="s">
        <v>1419</v>
      </c>
      <c r="C721" s="52" t="s">
        <v>1418</v>
      </c>
      <c r="D721" s="244"/>
      <c r="E721" s="244">
        <v>4139.74</v>
      </c>
      <c r="F721" s="54" t="str">
        <f t="shared" si="188"/>
        <v>-</v>
      </c>
    </row>
    <row r="722" spans="1:6" ht="12.75" customHeight="1" x14ac:dyDescent="0.2">
      <c r="A722" s="55" t="s">
        <v>1420</v>
      </c>
      <c r="B722" s="87" t="s">
        <v>1421</v>
      </c>
      <c r="C722" s="52" t="s">
        <v>1420</v>
      </c>
      <c r="D722" s="244">
        <v>7261</v>
      </c>
      <c r="E722" s="244">
        <v>9768.24</v>
      </c>
      <c r="F722" s="54">
        <f t="shared" si="188"/>
        <v>134.53022999586835</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3071</v>
      </c>
      <c r="E726" s="244">
        <v>3350.36</v>
      </c>
      <c r="F726" s="54">
        <f t="shared" si="190"/>
        <v>109.09671116900033</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2.8"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v>124960.31</v>
      </c>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12" x14ac:dyDescent="0.2">
      <c r="A885" s="55">
        <v>84431</v>
      </c>
      <c r="B885" s="87" t="s">
        <v>1745</v>
      </c>
      <c r="C885" s="52" t="s">
        <v>1746</v>
      </c>
      <c r="D885" s="244"/>
      <c r="E885" s="244"/>
      <c r="F885" s="54" t="str">
        <f t="shared" si="190"/>
        <v>-</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12"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c r="E953" s="244"/>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c r="E955" s="244"/>
      <c r="F955" s="54" t="str">
        <f t="shared" si="190"/>
        <v>-</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12"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22.8" x14ac:dyDescent="0.2">
      <c r="A982" s="57">
        <v>55312</v>
      </c>
      <c r="B982" s="235" t="s">
        <v>1939</v>
      </c>
      <c r="C982" s="58" t="s">
        <v>1940</v>
      </c>
      <c r="D982" s="245"/>
      <c r="E982" s="245"/>
      <c r="F982" s="59" t="str">
        <f t="shared" si="191"/>
        <v>-</v>
      </c>
    </row>
    <row r="983" spans="1:6" ht="20.100000000000001" customHeight="1" x14ac:dyDescent="0.25">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4140625" defaultRowHeight="15" customHeight="1" x14ac:dyDescent="0.2"/>
  <cols>
    <col min="1" max="1" width="12.77734375" style="219" customWidth="1"/>
    <col min="2" max="2" width="60.77734375" style="239" customWidth="1"/>
    <col min="3" max="3" width="12.77734375" style="219" customWidth="1"/>
    <col min="4" max="5" width="14.77734375" style="91" customWidth="1"/>
    <col min="6" max="6" width="8.7773437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1963</v>
      </c>
      <c r="E3" s="300" t="s">
        <v>1964</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25714137</v>
      </c>
      <c r="E6" s="231">
        <f t="shared" si="0"/>
        <v>25990509.750000007</v>
      </c>
      <c r="F6" s="232">
        <f t="shared" ref="F6:F260" si="1">IF(D6&gt;0,IF(E6/D6&gt;=100,"&gt;&gt;100",E6/D6*100),"-")</f>
        <v>101.07478913253051</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24548067</v>
      </c>
      <c r="E7" s="106">
        <f t="shared" si="2"/>
        <v>24847272.500000007</v>
      </c>
      <c r="F7" s="95">
        <f t="shared" si="1"/>
        <v>101.21885564350141</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88859</v>
      </c>
      <c r="E8" s="106">
        <f>E9+E10-E11</f>
        <v>88859.18</v>
      </c>
      <c r="F8" s="95">
        <f t="shared" si="1"/>
        <v>100.00020256811352</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88859</v>
      </c>
      <c r="E9" s="249">
        <v>88859.18</v>
      </c>
      <c r="F9" s="95">
        <f t="shared" si="1"/>
        <v>100.00020256811352</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24448642</v>
      </c>
      <c r="E12" s="106">
        <f t="shared" si="3"/>
        <v>24276252.860000007</v>
      </c>
      <c r="F12" s="95">
        <f t="shared" si="1"/>
        <v>99.294892779729878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23458794</v>
      </c>
      <c r="E13" s="106">
        <f t="shared" si="4"/>
        <v>23305395.330000006</v>
      </c>
      <c r="F13" s="95">
        <f t="shared" si="1"/>
        <v>99.346093111180423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33318254</v>
      </c>
      <c r="E15" s="249">
        <v>33584937.270000003</v>
      </c>
      <c r="F15" s="95">
        <f t="shared" si="1"/>
        <v>100.80041190033549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190355</v>
      </c>
      <c r="E17" s="249">
        <v>190354.7</v>
      </c>
      <c r="F17" s="95">
        <f t="shared" si="1"/>
        <v>99.99984239972683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10049815</v>
      </c>
      <c r="E18" s="249">
        <v>10469896.640000001</v>
      </c>
      <c r="F18" s="95">
        <f t="shared" si="1"/>
        <v>104.17999376107917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555771</v>
      </c>
      <c r="E19" s="106">
        <f t="shared" si="5"/>
        <v>509780.93000000017</v>
      </c>
      <c r="F19" s="95">
        <f t="shared" si="1"/>
        <v>91.724996446378128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2087046</v>
      </c>
      <c r="E20" s="249">
        <v>2139035.7400000002</v>
      </c>
      <c r="F20" s="95">
        <f t="shared" si="1"/>
        <v>102.491068237116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13240</v>
      </c>
      <c r="E21" s="249">
        <v>13239.57</v>
      </c>
      <c r="F21" s="95">
        <f t="shared" si="1"/>
        <v>99.996752265861019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18062</v>
      </c>
      <c r="E22" s="249">
        <v>18061.599999999999</v>
      </c>
      <c r="F22" s="95">
        <f t="shared" si="1"/>
        <v>99.997785405824374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22788</v>
      </c>
      <c r="E24" s="249">
        <v>22787.88</v>
      </c>
      <c r="F24" s="95">
        <f t="shared" si="1"/>
        <v>99.999473407056342</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98859</v>
      </c>
      <c r="E25" s="249">
        <v>98859.31</v>
      </c>
      <c r="F25" s="95">
        <f t="shared" si="1"/>
        <v>100.00031357792412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394347</v>
      </c>
      <c r="E26" s="249">
        <v>433337.54</v>
      </c>
      <c r="F26" s="95">
        <f t="shared" si="1"/>
        <v>109.88736823153211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2078571</v>
      </c>
      <c r="E28" s="249">
        <v>2215540.71</v>
      </c>
      <c r="F28" s="95">
        <f t="shared" si="1"/>
        <v>106.58960939991945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83097</v>
      </c>
      <c r="E30" s="249">
        <v>83097.14</v>
      </c>
      <c r="F30" s="95">
        <f t="shared" si="1"/>
        <v>100.00016847780304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83097</v>
      </c>
      <c r="E34" s="249">
        <v>83097.14</v>
      </c>
      <c r="F34" s="95">
        <f t="shared" si="1"/>
        <v>100.00016847780304</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434077</v>
      </c>
      <c r="E35" s="106">
        <f t="shared" si="7"/>
        <v>461076.60000000009</v>
      </c>
      <c r="F35" s="95">
        <f t="shared" si="1"/>
        <v>106.22000244196308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1412073</v>
      </c>
      <c r="E36" s="249">
        <v>1566204.23</v>
      </c>
      <c r="F36" s="95">
        <f t="shared" si="1"/>
        <v>110.91524517500157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977996</v>
      </c>
      <c r="E40" s="249">
        <v>1105127.6299999999</v>
      </c>
      <c r="F40" s="95">
        <f t="shared" si="1"/>
        <v>112.9991973382304</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965427</v>
      </c>
      <c r="E54" s="249">
        <v>984043.91</v>
      </c>
      <c r="F54" s="95">
        <f t="shared" si="1"/>
        <v>101.92836019709415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965427</v>
      </c>
      <c r="E55" s="249">
        <v>984043.91</v>
      </c>
      <c r="F55" s="95">
        <f t="shared" si="1"/>
        <v>101.92836019709415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470795</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v>470795</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10566</v>
      </c>
      <c r="E63" s="106">
        <f t="shared" si="12"/>
        <v>11365.46</v>
      </c>
      <c r="F63" s="95">
        <f t="shared" si="1"/>
        <v>107.56634487980314</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10566</v>
      </c>
      <c r="E64" s="249">
        <v>11365.46</v>
      </c>
      <c r="F64" s="95">
        <f t="shared" si="1"/>
        <v>107.56634487980314</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1166070</v>
      </c>
      <c r="E68" s="106">
        <f t="shared" si="13"/>
        <v>1143237.25</v>
      </c>
      <c r="F68" s="95">
        <f t="shared" si="1"/>
        <v>98.04190571749551</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249160</v>
      </c>
      <c r="E146" s="106">
        <f t="shared" si="26"/>
        <v>97908.93</v>
      </c>
      <c r="F146" s="95">
        <f t="shared" si="1"/>
        <v>39.295605233584837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75967</v>
      </c>
      <c r="E149" s="106">
        <f t="shared" si="27"/>
        <v>0</v>
      </c>
      <c r="F149" s="95">
        <f t="shared" si="1"/>
        <v>0</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v>75967</v>
      </c>
      <c r="E155" s="249"/>
      <c r="F155" s="95">
        <f t="shared" si="1"/>
        <v>0</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v>54585</v>
      </c>
      <c r="E159" s="249">
        <v>41843.49</v>
      </c>
      <c r="F159" s="95">
        <f t="shared" si="1"/>
        <v>76.657488320967289</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5398</v>
      </c>
      <c r="E160" s="249">
        <v>3966</v>
      </c>
      <c r="F160" s="95">
        <f t="shared" si="1"/>
        <v>73.471656168951455</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v>113210</v>
      </c>
      <c r="E161" s="249">
        <v>53399.44</v>
      </c>
      <c r="F161" s="95">
        <f t="shared" si="1"/>
        <v>47.168483349527428</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v>1300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916910</v>
      </c>
      <c r="E170" s="106">
        <f t="shared" si="29"/>
        <v>1045328.32</v>
      </c>
      <c r="F170" s="95">
        <f t="shared" si="1"/>
        <v>114.00555343490637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916910</v>
      </c>
      <c r="E173" s="249">
        <v>1045328.32</v>
      </c>
      <c r="F173" s="95">
        <f t="shared" si="1"/>
        <v>114.00555343490637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25714137</v>
      </c>
      <c r="E175" s="106">
        <f t="shared" si="30"/>
        <v>25990509.75</v>
      </c>
      <c r="F175" s="95">
        <f t="shared" si="1"/>
        <v>101.07478913253047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1372777</v>
      </c>
      <c r="E176" s="106">
        <f t="shared" si="31"/>
        <v>1272563.2999999998</v>
      </c>
      <c r="F176" s="95">
        <f t="shared" si="1"/>
        <v>92.699928684702599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1364542</v>
      </c>
      <c r="E177" s="106">
        <f t="shared" si="32"/>
        <v>1252394.0899999999</v>
      </c>
      <c r="F177" s="95">
        <f t="shared" si="1"/>
        <v>91.781278260397983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896814</v>
      </c>
      <c r="E178" s="249">
        <v>1010281.82</v>
      </c>
      <c r="F178" s="95">
        <f t="shared" si="1"/>
        <v>112.65232478529551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332428</v>
      </c>
      <c r="E179" s="249">
        <v>242112.27</v>
      </c>
      <c r="F179" s="95">
        <f t="shared" si="1"/>
        <v>72.831491330453517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135300</v>
      </c>
      <c r="E188" s="249"/>
      <c r="F188" s="95">
        <f t="shared" si="1"/>
        <v>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8235</v>
      </c>
      <c r="E189" s="249">
        <v>20169.21</v>
      </c>
      <c r="F189" s="95">
        <f t="shared" si="1"/>
        <v>244.92058287795993</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24341360</v>
      </c>
      <c r="E237" s="106">
        <f t="shared" si="41"/>
        <v>24717946.449999999</v>
      </c>
      <c r="F237" s="95">
        <f t="shared" si="1"/>
        <v>101.54710521515642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24548067</v>
      </c>
      <c r="E238" s="106">
        <f t="shared" si="42"/>
        <v>24847272.5</v>
      </c>
      <c r="F238" s="95">
        <f t="shared" si="1"/>
        <v>101.21885564350137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24548067</v>
      </c>
      <c r="E239" s="106">
        <f t="shared" si="43"/>
        <v>24847272.5</v>
      </c>
      <c r="F239" s="95">
        <f t="shared" si="1"/>
        <v>101.21885564350137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24548067</v>
      </c>
      <c r="E240" s="249">
        <v>24847272.5</v>
      </c>
      <c r="F240" s="95">
        <f t="shared" si="1"/>
        <v>101.21885564350137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-342657</v>
      </c>
      <c r="E245" s="106">
        <f t="shared" si="45"/>
        <v>-173835.54000000004</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167925.8</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v>167925.8</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342657</v>
      </c>
      <c r="E250" s="106">
        <f t="shared" si="47"/>
        <v>341761.34</v>
      </c>
      <c r="F250" s="95">
        <f t="shared" si="1"/>
        <v>99.738613248817344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73015</v>
      </c>
      <c r="E251" s="249"/>
      <c r="F251" s="95">
        <f t="shared" si="1"/>
        <v>0</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269642</v>
      </c>
      <c r="E252" s="249">
        <v>341761.34</v>
      </c>
      <c r="F252" s="95">
        <f t="shared" si="1"/>
        <v>126.74633031946063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135950</v>
      </c>
      <c r="E255" s="249">
        <v>44509.49</v>
      </c>
      <c r="F255" s="95">
        <f t="shared" si="1"/>
        <v>32.739602795145274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914638</v>
      </c>
      <c r="E259" s="106">
        <f t="shared" si="49"/>
        <v>914638.38</v>
      </c>
      <c r="F259" s="95">
        <f t="shared" si="1"/>
        <v>100.00004154649163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914638</v>
      </c>
      <c r="E260" s="250">
        <v>914638.38</v>
      </c>
      <c r="F260" s="99">
        <f t="shared" si="1"/>
        <v>100.00004154649163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25098</v>
      </c>
      <c r="E264" s="249">
        <v>45809.49</v>
      </c>
      <c r="F264" s="95">
        <f t="shared" si="50"/>
        <v>182.52247191011236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224062</v>
      </c>
      <c r="E265" s="249">
        <v>53399.44</v>
      </c>
      <c r="F265" s="95">
        <f t="shared" si="50"/>
        <v>23.832439235568728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v>113210</v>
      </c>
      <c r="E286" s="249">
        <v>53399.44</v>
      </c>
      <c r="F286" s="95">
        <f t="shared" si="50"/>
        <v>47.168483349527428</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v>21569.200000000001</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1364542</v>
      </c>
      <c r="E288" s="249">
        <v>1230824.8899999999</v>
      </c>
      <c r="F288" s="95">
        <f t="shared" si="50"/>
        <v>90.200586717008335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8235</v>
      </c>
      <c r="E290" s="249">
        <v>20169.21</v>
      </c>
      <c r="F290" s="95">
        <f t="shared" si="50"/>
        <v>244.92058287795993</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135300</v>
      </c>
      <c r="E302" s="249"/>
      <c r="F302" s="95">
        <f t="shared" si="50"/>
        <v>0</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2.77734375" style="191" customWidth="1"/>
    <col min="2" max="2" width="60.77734375" style="215" customWidth="1"/>
    <col min="3" max="3" width="12.77734375" style="191" customWidth="1"/>
    <col min="4" max="5" width="14.77734375" style="72" customWidth="1"/>
    <col min="6" max="6" width="8.7773437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15329189</v>
      </c>
      <c r="E114" s="83">
        <f t="shared" si="22"/>
        <v>16808894.57</v>
      </c>
      <c r="F114" s="65">
        <f t="shared" si="1"/>
        <v>109.65286271830819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13903058</v>
      </c>
      <c r="E115" s="83">
        <f t="shared" si="23"/>
        <v>15353936.77</v>
      </c>
      <c r="F115" s="65">
        <f t="shared" si="1"/>
        <v>110.43568091278911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v>13903058</v>
      </c>
      <c r="E117" s="251">
        <v>15353936.77</v>
      </c>
      <c r="F117" s="65">
        <f t="shared" si="1"/>
        <v>110.43568091278911</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v>1426131</v>
      </c>
      <c r="E126" s="251">
        <v>1454957.8</v>
      </c>
      <c r="F126" s="65">
        <f t="shared" si="1"/>
        <v>102.02132903639287</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15329189</v>
      </c>
      <c r="E141" s="108">
        <f t="shared" si="28"/>
        <v>16808894.57</v>
      </c>
      <c r="F141" s="84">
        <f t="shared" si="1"/>
        <v>109.65286271830819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4140625" defaultRowHeight="15" customHeight="1" x14ac:dyDescent="0.25"/>
  <cols>
    <col min="1" max="1" width="12.77734375" style="197" customWidth="1"/>
    <col min="2" max="2" width="60.77734375" style="201" customWidth="1"/>
    <col min="3" max="3" width="12.77734375" style="197" customWidth="1"/>
    <col min="4" max="5" width="14.7773437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28426.71</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28426.71</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28426.71</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v>28426.71</v>
      </c>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4140625" defaultRowHeight="15" customHeight="1" x14ac:dyDescent="0.25"/>
  <cols>
    <col min="1" max="1" width="18.77734375" style="201" customWidth="1"/>
    <col min="2" max="2" width="60.77734375" style="201" customWidth="1"/>
    <col min="3" max="3" width="18.77734375" style="209" customWidth="1"/>
    <col min="4" max="4" width="14.7773437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1372777.05</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17225515.640000001</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16152212.369999999</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12825711</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2996955.44</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12967.62</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316578.31</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1073303.27</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17325729.390000001</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16264360.33</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12712242.99</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3087271.22</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12967.62</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451878.5</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1061369.06</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1272563.3000000007</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21569.200000000001</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21569.200000000001</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21569.200000000001</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v>21569.200000000001</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1250994.1000000001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1250994.1000000001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50" customWidth="1"/>
    <col min="2" max="2" width="9.21875" style="50" customWidth="1"/>
    <col min="3" max="3" width="110.77734375" style="50" customWidth="1"/>
    <col min="4" max="4" width="2.5546875" style="50" hidden="1" customWidth="1"/>
    <col min="5" max="5" width="3.77734375" style="50" hidden="1" customWidth="1"/>
    <col min="6" max="8" width="1.77734375" style="50" hidden="1" customWidth="1"/>
    <col min="9" max="9" width="9.21875" style="50" hidden="1" customWidth="1"/>
    <col min="10" max="10" width="26.77734375" style="50" hidden="1" customWidth="1"/>
    <col min="11" max="11" width="8.77734375" style="50" hidden="1" customWidth="1"/>
    <col min="12" max="14" width="2.77734375" style="50" hidden="1" customWidth="1"/>
    <col min="15" max="15" width="5.21875" style="50" hidden="1" customWidth="1"/>
    <col min="16" max="16" width="15.7773437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8369</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1</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2023-01-25T10:36:52Z</dcterms:modified>
</cp:coreProperties>
</file>